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700" activeTab="1"/>
  </bookViews>
  <sheets>
    <sheet name="220" sheetId="1" r:id="rId1"/>
    <sheet name="240" sheetId="2" r:id="rId2"/>
    <sheet name="материал ИП Ганьков" sheetId="3" r:id="rId3"/>
  </sheets>
  <definedNames>
    <definedName name="_xlnm.Print_Area" localSheetId="0">'220'!$A$1:$F$70</definedName>
    <definedName name="_xlnm.Print_Area" localSheetId="1">'240'!$A$1:$F$70</definedName>
    <definedName name="_xlnm.Print_Area" localSheetId="2">'материал ИП Ганьков'!$A$1:$F$51</definedName>
  </definedNames>
  <calcPr fullCalcOnLoad="1" refMode="R1C1"/>
</workbook>
</file>

<file path=xl/sharedStrings.xml><?xml version="1.0" encoding="utf-8"?>
<sst xmlns="http://schemas.openxmlformats.org/spreadsheetml/2006/main" count="309" uniqueCount="80">
  <si>
    <t>кол-во</t>
  </si>
  <si>
    <t>м.куб</t>
  </si>
  <si>
    <t>№ п/п</t>
  </si>
  <si>
    <t>Наименование материалов</t>
  </si>
  <si>
    <t>комплект</t>
  </si>
  <si>
    <t>м.кв</t>
  </si>
  <si>
    <t xml:space="preserve">ИТОГО   </t>
  </si>
  <si>
    <t>ед.изм</t>
  </si>
  <si>
    <t>Брус 100*200 (балки пола потолка)</t>
  </si>
  <si>
    <t>Брус 100*150 (балки пола веранда)</t>
  </si>
  <si>
    <t>Доска 50*200 (стропильная система)</t>
  </si>
  <si>
    <t>Доска 32*рш (обрешётка)</t>
  </si>
  <si>
    <t>Доска 25*рш (черновые полы)</t>
  </si>
  <si>
    <t>Доска 47*100 (лаги)</t>
  </si>
  <si>
    <t>лист</t>
  </si>
  <si>
    <t>Утеплитель 1,2 этаж кровля</t>
  </si>
  <si>
    <t xml:space="preserve">Плёнка ветрозащитная </t>
  </si>
  <si>
    <t>Ондулин</t>
  </si>
  <si>
    <t>Коньковый элемент</t>
  </si>
  <si>
    <t>шт</t>
  </si>
  <si>
    <t>Материалы на сруб</t>
  </si>
  <si>
    <t>итого по срубу</t>
  </si>
  <si>
    <t>Работы по фундамену</t>
  </si>
  <si>
    <t>Сваи винтовые</t>
  </si>
  <si>
    <t>Работы по срубу</t>
  </si>
  <si>
    <t>итого по фундаменту</t>
  </si>
  <si>
    <t>Монтаж сруба</t>
  </si>
  <si>
    <t>Монтаж балок пола потолка</t>
  </si>
  <si>
    <t>Монтаж стропильной системы с обрешёткой , ондулин</t>
  </si>
  <si>
    <t>Монтаж черновых полов(1и 2 этаж)</t>
  </si>
  <si>
    <t>ДВП (пол 1,2 этаж)</t>
  </si>
  <si>
    <t>Доска 25*рш (пол 1,2 этаж)</t>
  </si>
  <si>
    <t>Утеление 1,2 этажа  и кровли</t>
  </si>
  <si>
    <t>Монтаж чистовых полов ДВП</t>
  </si>
  <si>
    <t>Зашивка потолка (вагонка 1 и 2 этаж)</t>
  </si>
  <si>
    <t>Монтаж окосячки (окна двери)</t>
  </si>
  <si>
    <t>м.пог</t>
  </si>
  <si>
    <t xml:space="preserve">Установка окон </t>
  </si>
  <si>
    <t>Установка дверей</t>
  </si>
  <si>
    <t>Дверь межкомнатная</t>
  </si>
  <si>
    <t>Окосячка (изготовление)</t>
  </si>
  <si>
    <t>итого по работам</t>
  </si>
  <si>
    <t>Брусок черепной 50*50 (черновые полы 5 сорт)</t>
  </si>
  <si>
    <t>Дверь входная (металическая)</t>
  </si>
  <si>
    <t>Сумма  в (руб.)</t>
  </si>
  <si>
    <t>Цена за единицу  в (руб.)</t>
  </si>
  <si>
    <t>Изготовление пластиковых оконных блоков 9 шт.(2х камерные)</t>
  </si>
  <si>
    <t xml:space="preserve">Монтаж лестницы </t>
  </si>
  <si>
    <t>Материалы на лестницу 2 го этажа (ступени ,балясины, перила)</t>
  </si>
  <si>
    <t>Вагонка 19*98(свесы, карнизы)</t>
  </si>
  <si>
    <t>Монтаж свесов и карнизов</t>
  </si>
  <si>
    <t>Крепёжные материалы</t>
  </si>
  <si>
    <t>Накладные расходы</t>
  </si>
  <si>
    <t>Наличники</t>
  </si>
  <si>
    <t>Монтаж наличников</t>
  </si>
  <si>
    <t>СМЕТНЫЙ РАСЧЕТ</t>
  </si>
  <si>
    <t>Оцилиндрованное бревно D=240</t>
  </si>
  <si>
    <t>Вагонка 19*145( потолок 1и 2 этаж)</t>
  </si>
  <si>
    <t>В смету не включена стоимость отопления, проводки электричества и септик. Без учета транспортных расходов.</t>
  </si>
  <si>
    <t>рул</t>
  </si>
  <si>
    <t>Фундамент</t>
  </si>
  <si>
    <t>Сруб</t>
  </si>
  <si>
    <t>Лен-джут 120*5</t>
  </si>
  <si>
    <t>Материал</t>
  </si>
  <si>
    <t>Перечень работ</t>
  </si>
  <si>
    <t>Итого за материал</t>
  </si>
  <si>
    <t>Итого за работы</t>
  </si>
  <si>
    <t>Кровля</t>
  </si>
  <si>
    <t>Крепежные материалы</t>
  </si>
  <si>
    <t>Итого за фундамент</t>
  </si>
  <si>
    <t>коплект</t>
  </si>
  <si>
    <t>Отделочные работы</t>
  </si>
  <si>
    <t xml:space="preserve">Итого за кровлю </t>
  </si>
  <si>
    <t xml:space="preserve">Итого за сруб </t>
  </si>
  <si>
    <t xml:space="preserve">Материалы </t>
  </si>
  <si>
    <t>Итого за материалы</t>
  </si>
  <si>
    <t>Итого за отделочные работы</t>
  </si>
  <si>
    <t>Оцилиндрованное бревно D=220</t>
  </si>
  <si>
    <t>СМЕТНЫЙ РАСЧЕТ (D=220мм)</t>
  </si>
  <si>
    <t>СМЕТНЫЙ РАСЧЕТ  (D=240мм)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</si>
</sst>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dd/mm/yy;@"/>
    <numFmt numFmtId="177" formatCode="[$-419]d\ mmm\ yy;@"/>
    <numFmt numFmtId="178" formatCode="[$$-409]#,##0"/>
    <numFmt numFmtId="179" formatCode="#,##0.0"/>
    <numFmt numFmtId="180" formatCode="[$$-409]#,##0.0"/>
    <numFmt numFmtId="181" formatCode="#,##0.000_р_."/>
    <numFmt numFmtId="182" formatCode="#,##0.0000_р_."/>
    <numFmt numFmtId="183" formatCode="[$$-409]#,##0.00"/>
    <numFmt numFmtId="184" formatCode="[$$-409]#,##0.000"/>
    <numFmt numFmtId="185" formatCode="[$$-409]#,##0.0000"/>
    <numFmt numFmtId="186" formatCode="#,##0.000"/>
    <numFmt numFmtId="187" formatCode="[$€-2]\ #,##0.00"/>
    <numFmt numFmtId="188" formatCode="[$€-2]\ #,##0.0"/>
    <numFmt numFmtId="189" formatCode="[$€-2]\ #,##0"/>
    <numFmt numFmtId="190" formatCode="#,##0.00\ [$€-1]"/>
    <numFmt numFmtId="191" formatCode="#,##0.0\ [$€-1]"/>
    <numFmt numFmtId="192" formatCode="#,##0.00&quot;р.&quot;;[Red]#,##0.00&quot;р.&quot;"/>
    <numFmt numFmtId="193" formatCode="#,##0.00_р_.;[Red]#,##0.00_р_."/>
    <numFmt numFmtId="194" formatCode="_-* #,##0.0_р_._-;\-* #,##0.0_р_._-;_-* &quot;-&quot;??_р_._-;_-@_-"/>
    <numFmt numFmtId="195" formatCode="0.00000"/>
    <numFmt numFmtId="196" formatCode="0.0000"/>
    <numFmt numFmtId="197" formatCode="[$-F800]dddd\,\ mmmm\ dd\,\ yyyy"/>
    <numFmt numFmtId="198" formatCode="mmm/yyyy"/>
    <numFmt numFmtId="199" formatCode="0.00000000"/>
    <numFmt numFmtId="200" formatCode="0.0000000"/>
    <numFmt numFmtId="201" formatCode="0.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6"/>
      <name val="Times New Roman"/>
      <family val="1"/>
    </font>
    <font>
      <b/>
      <sz val="14"/>
      <color indexed="16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color indexed="16"/>
      <name val="Times New Roman"/>
      <family val="1"/>
    </font>
    <font>
      <sz val="16"/>
      <color indexed="16"/>
      <name val="Times New Roman"/>
      <family val="1"/>
    </font>
    <font>
      <b/>
      <sz val="16"/>
      <color indexed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" fontId="12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4" fontId="15" fillId="0" borderId="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11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9" fillId="0" borderId="3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righ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vertical="center" wrapText="1"/>
    </xf>
    <xf numFmtId="0" fontId="19" fillId="0" borderId="39" xfId="0" applyFont="1" applyBorder="1" applyAlignment="1">
      <alignment horizontal="righ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41" xfId="0" applyFont="1" applyBorder="1" applyAlignment="1">
      <alignment horizontal="right" vertical="center" wrapText="1"/>
    </xf>
    <xf numFmtId="0" fontId="16" fillId="0" borderId="42" xfId="0" applyFont="1" applyBorder="1" applyAlignment="1">
      <alignment horizontal="right" vertical="center" wrapText="1"/>
    </xf>
    <xf numFmtId="0" fontId="16" fillId="0" borderId="43" xfId="0" applyFont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44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41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right"/>
    </xf>
    <xf numFmtId="4" fontId="10" fillId="0" borderId="41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4" fontId="10" fillId="0" borderId="45" xfId="0" applyNumberFormat="1" applyFont="1" applyBorder="1" applyAlignment="1">
      <alignment horizontal="right" vertical="center" wrapText="1"/>
    </xf>
    <xf numFmtId="0" fontId="10" fillId="0" borderId="39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43" fontId="11" fillId="0" borderId="18" xfId="20" applyFont="1" applyFill="1" applyBorder="1" applyAlignment="1">
      <alignment horizontal="center" vertical="center" wrapText="1"/>
    </xf>
    <xf numFmtId="43" fontId="11" fillId="0" borderId="19" xfId="20" applyFont="1" applyFill="1" applyBorder="1" applyAlignment="1">
      <alignment horizontal="center" vertical="center" wrapText="1"/>
    </xf>
    <xf numFmtId="43" fontId="11" fillId="0" borderId="20" xfId="20" applyFont="1" applyFill="1" applyBorder="1" applyAlignment="1">
      <alignment horizontal="center" vertical="center" wrapText="1"/>
    </xf>
    <xf numFmtId="43" fontId="19" fillId="0" borderId="27" xfId="20" applyFont="1" applyFill="1" applyBorder="1" applyAlignment="1">
      <alignment horizontal="center" vertical="center" wrapText="1"/>
    </xf>
    <xf numFmtId="43" fontId="11" fillId="0" borderId="9" xfId="20" applyFont="1" applyBorder="1" applyAlignment="1">
      <alignment horizontal="center" vertical="center" wrapText="1"/>
    </xf>
    <xf numFmtId="43" fontId="19" fillId="0" borderId="3" xfId="20" applyFont="1" applyBorder="1" applyAlignment="1">
      <alignment horizontal="center" vertical="center" wrapText="1"/>
    </xf>
    <xf numFmtId="43" fontId="11" fillId="0" borderId="18" xfId="20" applyFont="1" applyBorder="1" applyAlignment="1">
      <alignment horizontal="center" vertical="center" wrapText="1"/>
    </xf>
    <xf numFmtId="43" fontId="11" fillId="0" borderId="29" xfId="20" applyFont="1" applyBorder="1" applyAlignment="1">
      <alignment horizontal="center" vertical="center" wrapText="1"/>
    </xf>
    <xf numFmtId="43" fontId="19" fillId="0" borderId="28" xfId="20" applyFont="1" applyBorder="1" applyAlignment="1">
      <alignment horizontal="center" vertical="center" wrapText="1"/>
    </xf>
    <xf numFmtId="43" fontId="19" fillId="0" borderId="28" xfId="20" applyFont="1" applyFill="1" applyBorder="1" applyAlignment="1">
      <alignment horizontal="center" vertical="center" wrapText="1"/>
    </xf>
    <xf numFmtId="43" fontId="11" fillId="0" borderId="22" xfId="20" applyFont="1" applyFill="1" applyBorder="1" applyAlignment="1">
      <alignment horizontal="center" vertical="center" wrapText="1"/>
    </xf>
    <xf numFmtId="43" fontId="11" fillId="0" borderId="25" xfId="20" applyFont="1" applyFill="1" applyBorder="1" applyAlignment="1">
      <alignment horizontal="center" vertical="center" wrapText="1"/>
    </xf>
    <xf numFmtId="43" fontId="11" fillId="0" borderId="30" xfId="20" applyFont="1" applyBorder="1" applyAlignment="1">
      <alignment horizontal="center" vertical="center" wrapText="1"/>
    </xf>
    <xf numFmtId="43" fontId="10" fillId="0" borderId="30" xfId="20" applyFont="1" applyBorder="1" applyAlignment="1">
      <alignment horizontal="center" vertical="center" wrapText="1"/>
    </xf>
    <xf numFmtId="43" fontId="11" fillId="0" borderId="22" xfId="20" applyFont="1" applyBorder="1" applyAlignment="1">
      <alignment horizontal="center" vertical="center" wrapText="1"/>
    </xf>
    <xf numFmtId="43" fontId="11" fillId="0" borderId="27" xfId="20" applyFont="1" applyBorder="1" applyAlignment="1">
      <alignment horizontal="center" vertical="center" wrapText="1"/>
    </xf>
    <xf numFmtId="43" fontId="19" fillId="0" borderId="35" xfId="2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2" fillId="0" borderId="26" xfId="0" applyFont="1" applyBorder="1" applyAlignment="1">
      <alignment horizontal="right"/>
    </xf>
    <xf numFmtId="43" fontId="22" fillId="0" borderId="28" xfId="20" applyFont="1" applyBorder="1" applyAlignment="1">
      <alignment horizontal="center"/>
    </xf>
    <xf numFmtId="0" fontId="2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5</xdr:col>
      <xdr:colOff>1285875</xdr:colOff>
      <xdr:row>0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84772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9">
      <selection activeCell="A1" sqref="A1:F1"/>
    </sheetView>
  </sheetViews>
  <sheetFormatPr defaultColWidth="9.00390625" defaultRowHeight="12.75"/>
  <cols>
    <col min="1" max="1" width="4.75390625" style="0" customWidth="1"/>
    <col min="2" max="2" width="53.00390625" style="0" customWidth="1"/>
    <col min="3" max="3" width="11.125" style="0" customWidth="1"/>
    <col min="4" max="4" width="11.00390625" style="0" customWidth="1"/>
    <col min="5" max="5" width="20.75390625" style="0" customWidth="1"/>
    <col min="6" max="6" width="24.375" style="0" customWidth="1"/>
  </cols>
  <sheetData>
    <row r="1" spans="1:6" s="34" customFormat="1" ht="25.5" customHeight="1" thickBot="1">
      <c r="A1" s="101" t="s">
        <v>78</v>
      </c>
      <c r="B1" s="101"/>
      <c r="C1" s="101"/>
      <c r="D1" s="101"/>
      <c r="E1" s="101"/>
      <c r="F1" s="101"/>
    </row>
    <row r="2" spans="1:6" s="35" customFormat="1" ht="35.25" customHeight="1" thickBot="1">
      <c r="A2" s="2" t="s">
        <v>2</v>
      </c>
      <c r="B2" s="3" t="s">
        <v>3</v>
      </c>
      <c r="C2" s="4" t="s">
        <v>7</v>
      </c>
      <c r="D2" s="4" t="s">
        <v>0</v>
      </c>
      <c r="E2" s="3" t="s">
        <v>45</v>
      </c>
      <c r="F2" s="5" t="s">
        <v>44</v>
      </c>
    </row>
    <row r="3" spans="1:6" s="7" customFormat="1" ht="15" customHeight="1" thickBot="1">
      <c r="A3" s="98" t="s">
        <v>60</v>
      </c>
      <c r="B3" s="99"/>
      <c r="C3" s="99"/>
      <c r="D3" s="99"/>
      <c r="E3" s="99"/>
      <c r="F3" s="100"/>
    </row>
    <row r="4" spans="1:6" s="7" customFormat="1" ht="15" customHeight="1" thickBot="1">
      <c r="A4" s="46">
        <v>1</v>
      </c>
      <c r="B4" s="47" t="s">
        <v>23</v>
      </c>
      <c r="C4" s="48" t="s">
        <v>4</v>
      </c>
      <c r="D4" s="48">
        <v>1</v>
      </c>
      <c r="E4" s="49">
        <v>164000</v>
      </c>
      <c r="F4" s="17">
        <f>E4*D4</f>
        <v>164000</v>
      </c>
    </row>
    <row r="5" spans="1:6" s="7" customFormat="1" ht="15" customHeight="1" thickBot="1">
      <c r="A5" s="52"/>
      <c r="B5" s="85" t="s">
        <v>69</v>
      </c>
      <c r="C5" s="86"/>
      <c r="D5" s="86"/>
      <c r="E5" s="87"/>
      <c r="F5" s="60">
        <f>SUM(F4)</f>
        <v>164000</v>
      </c>
    </row>
    <row r="6" spans="1:6" s="7" customFormat="1" ht="7.5" customHeight="1" thickBot="1">
      <c r="A6" s="71"/>
      <c r="B6" s="53"/>
      <c r="C6" s="53"/>
      <c r="D6" s="53"/>
      <c r="E6" s="53"/>
      <c r="F6" s="72"/>
    </row>
    <row r="7" spans="1:6" s="7" customFormat="1" ht="16.5" customHeight="1" thickBot="1">
      <c r="A7" s="98" t="s">
        <v>61</v>
      </c>
      <c r="B7" s="99"/>
      <c r="C7" s="99"/>
      <c r="D7" s="99"/>
      <c r="E7" s="99"/>
      <c r="F7" s="100"/>
    </row>
    <row r="8" spans="1:6" s="7" customFormat="1" ht="20.25" customHeight="1" thickBot="1">
      <c r="A8" s="88" t="s">
        <v>63</v>
      </c>
      <c r="B8" s="89"/>
      <c r="C8" s="89"/>
      <c r="D8" s="89"/>
      <c r="E8" s="89"/>
      <c r="F8" s="90"/>
    </row>
    <row r="9" spans="1:8" s="7" customFormat="1" ht="16.5" customHeight="1">
      <c r="A9" s="41">
        <v>1</v>
      </c>
      <c r="B9" s="42" t="s">
        <v>77</v>
      </c>
      <c r="C9" s="43" t="s">
        <v>1</v>
      </c>
      <c r="D9" s="43">
        <v>48.6</v>
      </c>
      <c r="E9" s="44">
        <v>7000</v>
      </c>
      <c r="F9" s="38">
        <f>E9*D9</f>
        <v>340200</v>
      </c>
      <c r="H9" s="62"/>
    </row>
    <row r="10" spans="1:6" s="7" customFormat="1" ht="16.5" customHeight="1">
      <c r="A10" s="41">
        <v>2</v>
      </c>
      <c r="B10" s="42" t="s">
        <v>62</v>
      </c>
      <c r="C10" s="43" t="s">
        <v>36</v>
      </c>
      <c r="D10" s="43">
        <v>1560</v>
      </c>
      <c r="E10" s="44">
        <v>8.5</v>
      </c>
      <c r="F10" s="39">
        <f>E10*D10</f>
        <v>13260</v>
      </c>
    </row>
    <row r="11" spans="1:6" s="7" customFormat="1" ht="16.5" customHeight="1">
      <c r="A11" s="8">
        <v>3</v>
      </c>
      <c r="B11" s="9" t="s">
        <v>8</v>
      </c>
      <c r="C11" s="10" t="s">
        <v>1</v>
      </c>
      <c r="D11" s="10">
        <v>3.25</v>
      </c>
      <c r="E11" s="36">
        <v>6500</v>
      </c>
      <c r="F11" s="39">
        <f>E11*D11</f>
        <v>21125</v>
      </c>
    </row>
    <row r="12" spans="1:6" s="7" customFormat="1" ht="15" customHeight="1">
      <c r="A12" s="14">
        <v>4</v>
      </c>
      <c r="B12" s="15" t="s">
        <v>9</v>
      </c>
      <c r="C12" s="16" t="s">
        <v>1</v>
      </c>
      <c r="D12" s="16">
        <v>0.092</v>
      </c>
      <c r="E12" s="37">
        <v>6000</v>
      </c>
      <c r="F12" s="39">
        <f>E12*D12</f>
        <v>552</v>
      </c>
    </row>
    <row r="13" spans="1:6" s="7" customFormat="1" ht="15" customHeight="1" thickBot="1">
      <c r="A13" s="14">
        <v>5</v>
      </c>
      <c r="B13" s="15" t="s">
        <v>51</v>
      </c>
      <c r="C13" s="16" t="s">
        <v>70</v>
      </c>
      <c r="D13" s="16">
        <v>1</v>
      </c>
      <c r="E13" s="37">
        <v>3400</v>
      </c>
      <c r="F13" s="40">
        <f>E13*D13</f>
        <v>3400</v>
      </c>
    </row>
    <row r="14" spans="1:6" s="7" customFormat="1" ht="18" customHeight="1" thickBot="1">
      <c r="A14" s="78" t="s">
        <v>65</v>
      </c>
      <c r="B14" s="79"/>
      <c r="C14" s="79"/>
      <c r="D14" s="79"/>
      <c r="E14" s="80"/>
      <c r="F14" s="61">
        <f>SUM(F9:F13)</f>
        <v>378537</v>
      </c>
    </row>
    <row r="15" spans="1:6" s="7" customFormat="1" ht="17.25" customHeight="1" thickBot="1">
      <c r="A15" s="91" t="s">
        <v>64</v>
      </c>
      <c r="B15" s="92"/>
      <c r="C15" s="92"/>
      <c r="D15" s="92"/>
      <c r="E15" s="92"/>
      <c r="F15" s="93"/>
    </row>
    <row r="16" spans="1:6" s="7" customFormat="1" ht="15" customHeight="1">
      <c r="A16" s="18">
        <v>1</v>
      </c>
      <c r="B16" s="19" t="s">
        <v>26</v>
      </c>
      <c r="C16" s="20" t="s">
        <v>1</v>
      </c>
      <c r="D16" s="20">
        <v>48.6</v>
      </c>
      <c r="E16" s="51">
        <v>2800</v>
      </c>
      <c r="F16" s="54">
        <f>E16*D16</f>
        <v>136080</v>
      </c>
    </row>
    <row r="17" spans="1:6" s="7" customFormat="1" ht="15" customHeight="1" thickBot="1">
      <c r="A17" s="14">
        <v>2</v>
      </c>
      <c r="B17" s="15" t="s">
        <v>27</v>
      </c>
      <c r="C17" s="16" t="s">
        <v>1</v>
      </c>
      <c r="D17" s="16">
        <v>2.91</v>
      </c>
      <c r="E17" s="37">
        <v>5200</v>
      </c>
      <c r="F17" s="57">
        <f>E17*D17</f>
        <v>15132</v>
      </c>
    </row>
    <row r="18" spans="1:6" s="7" customFormat="1" ht="16.5" customHeight="1" thickBot="1">
      <c r="A18" s="52"/>
      <c r="B18" s="81" t="s">
        <v>66</v>
      </c>
      <c r="C18" s="79"/>
      <c r="D18" s="79"/>
      <c r="E18" s="80"/>
      <c r="F18" s="58">
        <f>SUM(F16:F17)</f>
        <v>151212</v>
      </c>
    </row>
    <row r="19" spans="1:6" s="7" customFormat="1" ht="18.75" customHeight="1" thickBot="1">
      <c r="A19" s="52"/>
      <c r="B19" s="85" t="s">
        <v>73</v>
      </c>
      <c r="C19" s="86"/>
      <c r="D19" s="86"/>
      <c r="E19" s="94"/>
      <c r="F19" s="59">
        <f>F18+F14</f>
        <v>529749</v>
      </c>
    </row>
    <row r="20" spans="1:6" s="7" customFormat="1" ht="9" customHeight="1" thickBot="1">
      <c r="A20" s="75"/>
      <c r="B20" s="76"/>
      <c r="C20" s="76"/>
      <c r="D20" s="76"/>
      <c r="E20" s="76"/>
      <c r="F20" s="77"/>
    </row>
    <row r="21" spans="1:6" s="7" customFormat="1" ht="18" customHeight="1" thickBot="1">
      <c r="A21" s="82" t="s">
        <v>67</v>
      </c>
      <c r="B21" s="83"/>
      <c r="C21" s="83"/>
      <c r="D21" s="83"/>
      <c r="E21" s="83"/>
      <c r="F21" s="84"/>
    </row>
    <row r="22" spans="1:6" s="7" customFormat="1" ht="19.5" customHeight="1" thickBot="1">
      <c r="A22" s="91" t="s">
        <v>63</v>
      </c>
      <c r="B22" s="92"/>
      <c r="C22" s="92"/>
      <c r="D22" s="92"/>
      <c r="E22" s="92"/>
      <c r="F22" s="93"/>
    </row>
    <row r="23" spans="1:6" s="7" customFormat="1" ht="18" customHeight="1">
      <c r="A23" s="18">
        <v>1</v>
      </c>
      <c r="B23" s="19" t="s">
        <v>10</v>
      </c>
      <c r="C23" s="20" t="s">
        <v>1</v>
      </c>
      <c r="D23" s="20">
        <v>2.56</v>
      </c>
      <c r="E23" s="51">
        <v>6500</v>
      </c>
      <c r="F23" s="45">
        <f>E23*D23</f>
        <v>16640</v>
      </c>
    </row>
    <row r="24" spans="1:6" s="7" customFormat="1" ht="18" customHeight="1">
      <c r="A24" s="8">
        <v>2</v>
      </c>
      <c r="B24" s="9" t="s">
        <v>11</v>
      </c>
      <c r="C24" s="10" t="s">
        <v>1</v>
      </c>
      <c r="D24" s="10">
        <v>1.84</v>
      </c>
      <c r="E24" s="36">
        <v>5700</v>
      </c>
      <c r="F24" s="39">
        <f>E24*D24</f>
        <v>10488</v>
      </c>
    </row>
    <row r="25" spans="1:6" s="7" customFormat="1" ht="18" customHeight="1">
      <c r="A25" s="8">
        <v>3</v>
      </c>
      <c r="B25" s="9" t="s">
        <v>17</v>
      </c>
      <c r="C25" s="10" t="s">
        <v>14</v>
      </c>
      <c r="D25" s="10">
        <v>60</v>
      </c>
      <c r="E25" s="36">
        <v>530</v>
      </c>
      <c r="F25" s="39">
        <f>E25*D25</f>
        <v>31800</v>
      </c>
    </row>
    <row r="26" spans="1:6" s="7" customFormat="1" ht="19.5" customHeight="1">
      <c r="A26" s="8">
        <v>4</v>
      </c>
      <c r="B26" s="9" t="s">
        <v>18</v>
      </c>
      <c r="C26" s="10" t="s">
        <v>19</v>
      </c>
      <c r="D26" s="10">
        <v>11</v>
      </c>
      <c r="E26" s="36">
        <v>480</v>
      </c>
      <c r="F26" s="39">
        <f>E26*D26</f>
        <v>5280</v>
      </c>
    </row>
    <row r="27" spans="1:6" s="7" customFormat="1" ht="16.5" customHeight="1" thickBot="1">
      <c r="A27" s="14">
        <v>5</v>
      </c>
      <c r="B27" s="15" t="s">
        <v>68</v>
      </c>
      <c r="C27" s="16" t="s">
        <v>4</v>
      </c>
      <c r="D27" s="16">
        <v>1</v>
      </c>
      <c r="E27" s="37">
        <v>2600</v>
      </c>
      <c r="F27" s="50">
        <f>E27*D27</f>
        <v>2600</v>
      </c>
    </row>
    <row r="28" spans="1:6" s="7" customFormat="1" ht="16.5" customHeight="1" thickBot="1">
      <c r="A28" s="52"/>
      <c r="B28" s="81" t="s">
        <v>65</v>
      </c>
      <c r="C28" s="79"/>
      <c r="D28" s="79"/>
      <c r="E28" s="80"/>
      <c r="F28" s="56">
        <f>SUM(F23:F27)</f>
        <v>66808</v>
      </c>
    </row>
    <row r="29" spans="1:6" s="7" customFormat="1" ht="16.5" customHeight="1" thickBot="1">
      <c r="A29" s="91" t="s">
        <v>64</v>
      </c>
      <c r="B29" s="92"/>
      <c r="C29" s="92"/>
      <c r="D29" s="92"/>
      <c r="E29" s="92"/>
      <c r="F29" s="93"/>
    </row>
    <row r="30" spans="1:6" s="7" customFormat="1" ht="33" customHeight="1" thickBot="1">
      <c r="A30" s="14">
        <v>1</v>
      </c>
      <c r="B30" s="15" t="s">
        <v>28</v>
      </c>
      <c r="C30" s="16" t="s">
        <v>5</v>
      </c>
      <c r="D30" s="16">
        <v>87.22</v>
      </c>
      <c r="E30" s="37">
        <v>720</v>
      </c>
      <c r="F30" s="63">
        <f>E30*D30</f>
        <v>62798.4</v>
      </c>
    </row>
    <row r="31" spans="1:6" s="7" customFormat="1" ht="16.5" customHeight="1" thickBot="1">
      <c r="A31" s="52"/>
      <c r="B31" s="81" t="s">
        <v>66</v>
      </c>
      <c r="C31" s="79"/>
      <c r="D31" s="79"/>
      <c r="E31" s="79"/>
      <c r="F31" s="59">
        <f>SUM(F30)</f>
        <v>62798.4</v>
      </c>
    </row>
    <row r="32" spans="1:6" s="7" customFormat="1" ht="16.5" customHeight="1" thickBot="1">
      <c r="A32" s="52"/>
      <c r="B32" s="85" t="s">
        <v>72</v>
      </c>
      <c r="C32" s="86"/>
      <c r="D32" s="86"/>
      <c r="E32" s="94"/>
      <c r="F32" s="59">
        <f>F31+F28</f>
        <v>129606.4</v>
      </c>
    </row>
    <row r="33" spans="1:6" s="7" customFormat="1" ht="10.5" customHeight="1" thickBot="1">
      <c r="A33" s="75"/>
      <c r="B33" s="76"/>
      <c r="C33" s="76"/>
      <c r="D33" s="76"/>
      <c r="E33" s="76"/>
      <c r="F33" s="77"/>
    </row>
    <row r="34" spans="1:6" s="7" customFormat="1" ht="20.25" customHeight="1" thickBot="1">
      <c r="A34" s="82" t="s">
        <v>71</v>
      </c>
      <c r="B34" s="83"/>
      <c r="C34" s="83"/>
      <c r="D34" s="83"/>
      <c r="E34" s="83"/>
      <c r="F34" s="84"/>
    </row>
    <row r="35" spans="1:6" s="7" customFormat="1" ht="18" customHeight="1" thickBot="1">
      <c r="A35" s="91" t="s">
        <v>74</v>
      </c>
      <c r="B35" s="92"/>
      <c r="C35" s="92"/>
      <c r="D35" s="92"/>
      <c r="E35" s="92"/>
      <c r="F35" s="93"/>
    </row>
    <row r="36" spans="1:6" s="13" customFormat="1" ht="18" customHeight="1">
      <c r="A36" s="18">
        <v>1</v>
      </c>
      <c r="B36" s="19" t="s">
        <v>42</v>
      </c>
      <c r="C36" s="20" t="s">
        <v>1</v>
      </c>
      <c r="D36" s="20">
        <v>0.598</v>
      </c>
      <c r="E36" s="51">
        <v>7000</v>
      </c>
      <c r="F36" s="38">
        <f aca="true" t="shared" si="0" ref="F36:F51">E36*D36</f>
        <v>4186</v>
      </c>
    </row>
    <row r="37" spans="1:6" s="7" customFormat="1" ht="15.75" customHeight="1">
      <c r="A37" s="8">
        <v>2</v>
      </c>
      <c r="B37" s="9" t="s">
        <v>12</v>
      </c>
      <c r="C37" s="10" t="s">
        <v>1</v>
      </c>
      <c r="D37" s="10">
        <v>2.288</v>
      </c>
      <c r="E37" s="36">
        <v>4800</v>
      </c>
      <c r="F37" s="39">
        <f t="shared" si="0"/>
        <v>10982.4</v>
      </c>
    </row>
    <row r="38" spans="1:6" s="7" customFormat="1" ht="14.25" customHeight="1">
      <c r="A38" s="8">
        <v>3</v>
      </c>
      <c r="B38" s="9" t="s">
        <v>13</v>
      </c>
      <c r="C38" s="10" t="s">
        <v>1</v>
      </c>
      <c r="D38" s="10">
        <v>2.53</v>
      </c>
      <c r="E38" s="36">
        <v>5700</v>
      </c>
      <c r="F38" s="39">
        <f t="shared" si="0"/>
        <v>14420.999999999998</v>
      </c>
    </row>
    <row r="39" spans="1:6" s="7" customFormat="1" ht="14.25" customHeight="1">
      <c r="A39" s="8">
        <v>4</v>
      </c>
      <c r="B39" s="9" t="s">
        <v>31</v>
      </c>
      <c r="C39" s="10" t="s">
        <v>1</v>
      </c>
      <c r="D39" s="10">
        <v>2.76</v>
      </c>
      <c r="E39" s="36">
        <v>4800</v>
      </c>
      <c r="F39" s="39">
        <f t="shared" si="0"/>
        <v>13247.999999999998</v>
      </c>
    </row>
    <row r="40" spans="1:6" s="7" customFormat="1" ht="13.5" customHeight="1">
      <c r="A40" s="8">
        <v>5</v>
      </c>
      <c r="B40" s="9" t="s">
        <v>30</v>
      </c>
      <c r="C40" s="10" t="s">
        <v>14</v>
      </c>
      <c r="D40" s="10">
        <v>31</v>
      </c>
      <c r="E40" s="36">
        <v>200</v>
      </c>
      <c r="F40" s="39">
        <f t="shared" si="0"/>
        <v>6200</v>
      </c>
    </row>
    <row r="41" spans="1:6" s="7" customFormat="1" ht="15" customHeight="1">
      <c r="A41" s="8">
        <v>6</v>
      </c>
      <c r="B41" s="9" t="s">
        <v>57</v>
      </c>
      <c r="C41" s="10" t="s">
        <v>1</v>
      </c>
      <c r="D41" s="10">
        <v>2.03</v>
      </c>
      <c r="E41" s="36">
        <v>12000</v>
      </c>
      <c r="F41" s="39">
        <f t="shared" si="0"/>
        <v>24359.999999999996</v>
      </c>
    </row>
    <row r="42" spans="1:6" s="7" customFormat="1" ht="15" customHeight="1">
      <c r="A42" s="8">
        <v>7</v>
      </c>
      <c r="B42" s="9" t="s">
        <v>15</v>
      </c>
      <c r="C42" s="10" t="s">
        <v>1</v>
      </c>
      <c r="D42" s="10">
        <v>31.16</v>
      </c>
      <c r="E42" s="36">
        <v>2400</v>
      </c>
      <c r="F42" s="39">
        <f t="shared" si="0"/>
        <v>74784</v>
      </c>
    </row>
    <row r="43" spans="1:6" s="7" customFormat="1" ht="15" customHeight="1">
      <c r="A43" s="8">
        <v>8</v>
      </c>
      <c r="B43" s="9" t="s">
        <v>16</v>
      </c>
      <c r="C43" s="10" t="s">
        <v>59</v>
      </c>
      <c r="D43" s="10">
        <v>4</v>
      </c>
      <c r="E43" s="36">
        <v>1500</v>
      </c>
      <c r="F43" s="39">
        <f t="shared" si="0"/>
        <v>6000</v>
      </c>
    </row>
    <row r="44" spans="1:6" s="7" customFormat="1" ht="15" customHeight="1">
      <c r="A44" s="8">
        <v>9</v>
      </c>
      <c r="B44" s="9" t="s">
        <v>40</v>
      </c>
      <c r="C44" s="10" t="s">
        <v>36</v>
      </c>
      <c r="D44" s="10">
        <v>83</v>
      </c>
      <c r="E44" s="36">
        <v>360</v>
      </c>
      <c r="F44" s="39">
        <f t="shared" si="0"/>
        <v>29880</v>
      </c>
    </row>
    <row r="45" spans="1:6" s="13" customFormat="1" ht="30.75" customHeight="1">
      <c r="A45" s="8">
        <v>10</v>
      </c>
      <c r="B45" s="9" t="s">
        <v>46</v>
      </c>
      <c r="C45" s="10" t="s">
        <v>4</v>
      </c>
      <c r="D45" s="10">
        <v>1</v>
      </c>
      <c r="E45" s="36">
        <v>67500</v>
      </c>
      <c r="F45" s="39">
        <f t="shared" si="0"/>
        <v>67500</v>
      </c>
    </row>
    <row r="46" spans="1:6" s="7" customFormat="1" ht="15" customHeight="1">
      <c r="A46" s="8">
        <v>11</v>
      </c>
      <c r="B46" s="9" t="s">
        <v>43</v>
      </c>
      <c r="C46" s="10" t="s">
        <v>19</v>
      </c>
      <c r="D46" s="10">
        <v>1</v>
      </c>
      <c r="E46" s="36">
        <v>8000</v>
      </c>
      <c r="F46" s="39">
        <f t="shared" si="0"/>
        <v>8000</v>
      </c>
    </row>
    <row r="47" spans="1:6" s="7" customFormat="1" ht="15" customHeight="1">
      <c r="A47" s="14">
        <v>12</v>
      </c>
      <c r="B47" s="15" t="s">
        <v>39</v>
      </c>
      <c r="C47" s="16" t="s">
        <v>19</v>
      </c>
      <c r="D47" s="16">
        <v>5</v>
      </c>
      <c r="E47" s="37">
        <v>2600</v>
      </c>
      <c r="F47" s="39">
        <f t="shared" si="0"/>
        <v>13000</v>
      </c>
    </row>
    <row r="48" spans="1:6" s="7" customFormat="1" ht="31.5" customHeight="1">
      <c r="A48" s="14">
        <v>13</v>
      </c>
      <c r="B48" s="15" t="s">
        <v>48</v>
      </c>
      <c r="C48" s="16" t="s">
        <v>4</v>
      </c>
      <c r="D48" s="16">
        <v>1</v>
      </c>
      <c r="E48" s="37">
        <v>32000</v>
      </c>
      <c r="F48" s="39">
        <f t="shared" si="0"/>
        <v>32000</v>
      </c>
    </row>
    <row r="49" spans="1:6" s="7" customFormat="1" ht="18" customHeight="1">
      <c r="A49" s="8">
        <v>14</v>
      </c>
      <c r="B49" s="9" t="s">
        <v>49</v>
      </c>
      <c r="C49" s="10" t="s">
        <v>1</v>
      </c>
      <c r="D49" s="10">
        <v>0.45</v>
      </c>
      <c r="E49" s="36">
        <v>12000</v>
      </c>
      <c r="F49" s="39">
        <f t="shared" si="0"/>
        <v>5400</v>
      </c>
    </row>
    <row r="50" spans="1:6" s="7" customFormat="1" ht="18" customHeight="1">
      <c r="A50" s="14">
        <v>15</v>
      </c>
      <c r="B50" s="15" t="s">
        <v>51</v>
      </c>
      <c r="C50" s="16" t="s">
        <v>4</v>
      </c>
      <c r="D50" s="16">
        <v>1</v>
      </c>
      <c r="E50" s="37">
        <v>9000</v>
      </c>
      <c r="F50" s="39">
        <f t="shared" si="0"/>
        <v>9000</v>
      </c>
    </row>
    <row r="51" spans="1:6" s="7" customFormat="1" ht="18" customHeight="1" thickBot="1">
      <c r="A51" s="14">
        <v>16</v>
      </c>
      <c r="B51" s="15" t="s">
        <v>53</v>
      </c>
      <c r="C51" s="16" t="s">
        <v>36</v>
      </c>
      <c r="D51" s="16">
        <v>172</v>
      </c>
      <c r="E51" s="37">
        <v>22</v>
      </c>
      <c r="F51" s="50">
        <f t="shared" si="0"/>
        <v>3784</v>
      </c>
    </row>
    <row r="52" spans="1:6" s="26" customFormat="1" ht="18" customHeight="1" thickBot="1">
      <c r="A52" s="64"/>
      <c r="B52" s="105" t="s">
        <v>75</v>
      </c>
      <c r="C52" s="106"/>
      <c r="D52" s="106"/>
      <c r="E52" s="106"/>
      <c r="F52" s="65">
        <f>SUM(F36:F51)</f>
        <v>322745.4</v>
      </c>
    </row>
    <row r="53" spans="1:6" s="26" customFormat="1" ht="18" customHeight="1" thickBot="1">
      <c r="A53" s="91" t="s">
        <v>64</v>
      </c>
      <c r="B53" s="92"/>
      <c r="C53" s="92"/>
      <c r="D53" s="92"/>
      <c r="E53" s="92"/>
      <c r="F53" s="93"/>
    </row>
    <row r="54" spans="1:6" s="26" customFormat="1" ht="18" customHeight="1">
      <c r="A54" s="67">
        <v>1</v>
      </c>
      <c r="B54" s="68" t="s">
        <v>50</v>
      </c>
      <c r="C54" s="69" t="s">
        <v>5</v>
      </c>
      <c r="D54" s="69">
        <v>19.75</v>
      </c>
      <c r="E54" s="70">
        <v>320</v>
      </c>
      <c r="F54" s="54">
        <f aca="true" t="shared" si="1" ref="F54:F63">E54*D54</f>
        <v>6320</v>
      </c>
    </row>
    <row r="55" spans="1:6" s="26" customFormat="1" ht="18" customHeight="1">
      <c r="A55" s="8">
        <v>2</v>
      </c>
      <c r="B55" s="9" t="s">
        <v>29</v>
      </c>
      <c r="C55" s="10" t="s">
        <v>5</v>
      </c>
      <c r="D55" s="10">
        <v>77.61</v>
      </c>
      <c r="E55" s="36">
        <v>200</v>
      </c>
      <c r="F55" s="66">
        <f t="shared" si="1"/>
        <v>15522</v>
      </c>
    </row>
    <row r="56" spans="1:6" s="26" customFormat="1" ht="18" customHeight="1">
      <c r="A56" s="8">
        <v>3</v>
      </c>
      <c r="B56" s="9" t="s">
        <v>32</v>
      </c>
      <c r="C56" s="10" t="s">
        <v>1</v>
      </c>
      <c r="D56" s="10">
        <v>31.16</v>
      </c>
      <c r="E56" s="36">
        <v>400</v>
      </c>
      <c r="F56" s="66">
        <f t="shared" si="1"/>
        <v>12464</v>
      </c>
    </row>
    <row r="57" spans="1:6" s="26" customFormat="1" ht="18" customHeight="1">
      <c r="A57" s="8">
        <v>4</v>
      </c>
      <c r="B57" s="9" t="s">
        <v>33</v>
      </c>
      <c r="C57" s="10" t="s">
        <v>5</v>
      </c>
      <c r="D57" s="10">
        <v>77.61</v>
      </c>
      <c r="E57" s="36">
        <v>220</v>
      </c>
      <c r="F57" s="66">
        <f t="shared" si="1"/>
        <v>17074.2</v>
      </c>
    </row>
    <row r="58" spans="1:6" s="26" customFormat="1" ht="21" customHeight="1">
      <c r="A58" s="8">
        <v>5</v>
      </c>
      <c r="B58" s="9" t="s">
        <v>34</v>
      </c>
      <c r="C58" s="10" t="s">
        <v>5</v>
      </c>
      <c r="D58" s="10">
        <v>89.4</v>
      </c>
      <c r="E58" s="36">
        <v>300</v>
      </c>
      <c r="F58" s="66">
        <f t="shared" si="1"/>
        <v>26820</v>
      </c>
    </row>
    <row r="59" spans="1:6" s="26" customFormat="1" ht="19.5" customHeight="1">
      <c r="A59" s="8">
        <v>6</v>
      </c>
      <c r="B59" s="9" t="s">
        <v>47</v>
      </c>
      <c r="C59" s="10" t="s">
        <v>19</v>
      </c>
      <c r="D59" s="10">
        <v>1</v>
      </c>
      <c r="E59" s="36">
        <v>20000</v>
      </c>
      <c r="F59" s="66">
        <f t="shared" si="1"/>
        <v>20000</v>
      </c>
    </row>
    <row r="60" spans="1:6" s="7" customFormat="1" ht="18.75" customHeight="1">
      <c r="A60" s="8">
        <v>7</v>
      </c>
      <c r="B60" s="9" t="s">
        <v>35</v>
      </c>
      <c r="C60" s="10" t="s">
        <v>36</v>
      </c>
      <c r="D60" s="10">
        <v>83</v>
      </c>
      <c r="E60" s="36">
        <v>320</v>
      </c>
      <c r="F60" s="66">
        <f t="shared" si="1"/>
        <v>26560</v>
      </c>
    </row>
    <row r="61" spans="1:6" s="7" customFormat="1" ht="16.5" customHeight="1">
      <c r="A61" s="8">
        <v>8</v>
      </c>
      <c r="B61" s="9" t="s">
        <v>54</v>
      </c>
      <c r="C61" s="10" t="s">
        <v>36</v>
      </c>
      <c r="D61" s="10">
        <v>172</v>
      </c>
      <c r="E61" s="36">
        <v>60</v>
      </c>
      <c r="F61" s="66">
        <f t="shared" si="1"/>
        <v>10320</v>
      </c>
    </row>
    <row r="62" spans="1:6" s="29" customFormat="1" ht="18" customHeight="1">
      <c r="A62" s="8">
        <v>9</v>
      </c>
      <c r="B62" s="9" t="s">
        <v>37</v>
      </c>
      <c r="C62" s="10" t="s">
        <v>19</v>
      </c>
      <c r="D62" s="10">
        <v>9</v>
      </c>
      <c r="E62" s="36">
        <v>1800</v>
      </c>
      <c r="F62" s="66">
        <f t="shared" si="1"/>
        <v>16200</v>
      </c>
    </row>
    <row r="63" spans="1:6" s="7" customFormat="1" ht="17.25" customHeight="1" thickBot="1">
      <c r="A63" s="14">
        <v>10</v>
      </c>
      <c r="B63" s="15" t="s">
        <v>38</v>
      </c>
      <c r="C63" s="16" t="s">
        <v>19</v>
      </c>
      <c r="D63" s="16">
        <v>6</v>
      </c>
      <c r="E63" s="37">
        <v>1800</v>
      </c>
      <c r="F63" s="55">
        <f t="shared" si="1"/>
        <v>10800</v>
      </c>
    </row>
    <row r="64" spans="1:6" s="7" customFormat="1" ht="15" customHeight="1" thickBot="1">
      <c r="A64" s="52"/>
      <c r="B64" s="79" t="s">
        <v>66</v>
      </c>
      <c r="C64" s="79"/>
      <c r="D64" s="79"/>
      <c r="E64" s="80"/>
      <c r="F64" s="72">
        <f>SUM(F54:F63)</f>
        <v>162080.2</v>
      </c>
    </row>
    <row r="65" spans="1:6" s="7" customFormat="1" ht="17.25" customHeight="1" thickBot="1">
      <c r="A65" s="73"/>
      <c r="B65" s="95" t="s">
        <v>76</v>
      </c>
      <c r="C65" s="96"/>
      <c r="D65" s="96"/>
      <c r="E65" s="97"/>
      <c r="F65" s="58">
        <f>F64+F52</f>
        <v>484825.60000000003</v>
      </c>
    </row>
    <row r="66" spans="1:6" s="30" customFormat="1" ht="23.25" thickBot="1">
      <c r="A66" s="32"/>
      <c r="B66" s="107" t="s">
        <v>6</v>
      </c>
      <c r="C66" s="107"/>
      <c r="D66" s="107"/>
      <c r="E66" s="107"/>
      <c r="F66" s="74">
        <f>F65+F32+F19+F5</f>
        <v>1308181</v>
      </c>
    </row>
    <row r="68" spans="2:6" ht="15.75" customHeight="1">
      <c r="B68" s="108" t="s">
        <v>58</v>
      </c>
      <c r="C68" s="109"/>
      <c r="D68" s="109"/>
      <c r="E68" s="109"/>
      <c r="F68" s="109"/>
    </row>
    <row r="69" spans="2:6" ht="15.75" customHeight="1">
      <c r="B69" s="103"/>
      <c r="C69" s="104"/>
      <c r="D69" s="104"/>
      <c r="E69" s="104"/>
      <c r="F69" s="104"/>
    </row>
    <row r="70" spans="2:6" ht="12.75">
      <c r="B70" s="102"/>
      <c r="C70" s="102"/>
      <c r="D70" s="102"/>
      <c r="E70" s="102"/>
      <c r="F70" s="102"/>
    </row>
    <row r="73" spans="1:6" ht="12.75">
      <c r="A73" s="1"/>
      <c r="B73" s="1"/>
      <c r="C73" s="1"/>
      <c r="D73" s="1"/>
      <c r="E73" s="1"/>
      <c r="F73" s="1"/>
    </row>
  </sheetData>
  <mergeCells count="25">
    <mergeCell ref="A22:F22"/>
    <mergeCell ref="A7:F7"/>
    <mergeCell ref="A1:F1"/>
    <mergeCell ref="B70:F70"/>
    <mergeCell ref="B69:F69"/>
    <mergeCell ref="B52:E52"/>
    <mergeCell ref="A3:F3"/>
    <mergeCell ref="B66:E66"/>
    <mergeCell ref="B68:F68"/>
    <mergeCell ref="A29:F29"/>
    <mergeCell ref="B64:E64"/>
    <mergeCell ref="B65:E65"/>
    <mergeCell ref="A53:F53"/>
    <mergeCell ref="A35:F35"/>
    <mergeCell ref="B28:E28"/>
    <mergeCell ref="B31:E31"/>
    <mergeCell ref="B32:E32"/>
    <mergeCell ref="A34:F34"/>
    <mergeCell ref="A14:E14"/>
    <mergeCell ref="B18:E18"/>
    <mergeCell ref="A21:F21"/>
    <mergeCell ref="B5:E5"/>
    <mergeCell ref="A8:F8"/>
    <mergeCell ref="A15:F15"/>
    <mergeCell ref="B19:E19"/>
  </mergeCells>
  <printOptions/>
  <pageMargins left="0.89" right="0.47" top="0.22" bottom="0.21" header="0.28" footer="0.21"/>
  <pageSetup horizontalDpi="600" verticalDpi="600" orientation="portrait" paperSize="9" scale="67" r:id="rId1"/>
  <rowBreaks count="1" manualBreakCount="1">
    <brk id="70" max="10" man="1"/>
  </rowBreaks>
  <colBreaks count="1" manualBreakCount="1">
    <brk id="6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80" zoomScaleNormal="80" workbookViewId="0" topLeftCell="A1">
      <selection activeCell="B68" sqref="B68:F68"/>
    </sheetView>
  </sheetViews>
  <sheetFormatPr defaultColWidth="9.00390625" defaultRowHeight="12.75"/>
  <cols>
    <col min="1" max="1" width="4.75390625" style="0" customWidth="1"/>
    <col min="2" max="2" width="53.00390625" style="0" customWidth="1"/>
    <col min="3" max="3" width="11.125" style="0" customWidth="1"/>
    <col min="4" max="4" width="11.00390625" style="0" customWidth="1"/>
    <col min="5" max="5" width="20.75390625" style="0" customWidth="1"/>
    <col min="6" max="6" width="23.00390625" style="0" bestFit="1" customWidth="1"/>
  </cols>
  <sheetData>
    <row r="1" spans="1:6" s="34" customFormat="1" ht="25.5" customHeight="1" thickBot="1">
      <c r="A1" s="101" t="s">
        <v>79</v>
      </c>
      <c r="B1" s="101"/>
      <c r="C1" s="101"/>
      <c r="D1" s="101"/>
      <c r="E1" s="101"/>
      <c r="F1" s="101"/>
    </row>
    <row r="2" spans="1:6" s="35" customFormat="1" ht="35.25" customHeight="1" thickBot="1">
      <c r="A2" s="2" t="s">
        <v>2</v>
      </c>
      <c r="B2" s="3" t="s">
        <v>3</v>
      </c>
      <c r="C2" s="4" t="s">
        <v>7</v>
      </c>
      <c r="D2" s="4" t="s">
        <v>0</v>
      </c>
      <c r="E2" s="3" t="s">
        <v>45</v>
      </c>
      <c r="F2" s="5" t="s">
        <v>44</v>
      </c>
    </row>
    <row r="3" spans="1:6" s="7" customFormat="1" ht="15" customHeight="1" thickBot="1">
      <c r="A3" s="98" t="s">
        <v>60</v>
      </c>
      <c r="B3" s="99"/>
      <c r="C3" s="99"/>
      <c r="D3" s="99"/>
      <c r="E3" s="99"/>
      <c r="F3" s="100"/>
    </row>
    <row r="4" spans="1:6" s="7" customFormat="1" ht="15" customHeight="1" thickBot="1">
      <c r="A4" s="46">
        <v>1</v>
      </c>
      <c r="B4" s="47" t="s">
        <v>23</v>
      </c>
      <c r="C4" s="48" t="s">
        <v>4</v>
      </c>
      <c r="D4" s="48">
        <v>1</v>
      </c>
      <c r="E4" s="49">
        <v>164000</v>
      </c>
      <c r="F4" s="128">
        <f>E4*D4</f>
        <v>164000</v>
      </c>
    </row>
    <row r="5" spans="1:6" s="7" customFormat="1" ht="15" customHeight="1" thickBot="1">
      <c r="A5" s="52"/>
      <c r="B5" s="85" t="s">
        <v>69</v>
      </c>
      <c r="C5" s="86"/>
      <c r="D5" s="86"/>
      <c r="E5" s="87"/>
      <c r="F5" s="129">
        <f>SUM(F4)</f>
        <v>164000</v>
      </c>
    </row>
    <row r="6" spans="1:6" s="7" customFormat="1" ht="7.5" customHeight="1" thickBot="1">
      <c r="A6" s="71"/>
      <c r="B6" s="53"/>
      <c r="C6" s="53"/>
      <c r="D6" s="53"/>
      <c r="E6" s="53"/>
      <c r="F6" s="72"/>
    </row>
    <row r="7" spans="1:6" s="7" customFormat="1" ht="16.5" customHeight="1" thickBot="1">
      <c r="A7" s="98" t="s">
        <v>61</v>
      </c>
      <c r="B7" s="99"/>
      <c r="C7" s="99"/>
      <c r="D7" s="99"/>
      <c r="E7" s="99"/>
      <c r="F7" s="100"/>
    </row>
    <row r="8" spans="1:6" s="7" customFormat="1" ht="20.25" customHeight="1" thickBot="1">
      <c r="A8" s="88" t="s">
        <v>63</v>
      </c>
      <c r="B8" s="89"/>
      <c r="C8" s="89"/>
      <c r="D8" s="89"/>
      <c r="E8" s="89"/>
      <c r="F8" s="90"/>
    </row>
    <row r="9" spans="1:8" s="7" customFormat="1" ht="16.5" customHeight="1">
      <c r="A9" s="41">
        <v>1</v>
      </c>
      <c r="B9" s="42" t="s">
        <v>56</v>
      </c>
      <c r="C9" s="43" t="s">
        <v>1</v>
      </c>
      <c r="D9" s="43">
        <v>55.96</v>
      </c>
      <c r="E9" s="44">
        <v>7500</v>
      </c>
      <c r="F9" s="124">
        <f>E9*D9</f>
        <v>419700</v>
      </c>
      <c r="H9" s="62"/>
    </row>
    <row r="10" spans="1:6" s="7" customFormat="1" ht="16.5" customHeight="1">
      <c r="A10" s="41">
        <v>2</v>
      </c>
      <c r="B10" s="42" t="s">
        <v>62</v>
      </c>
      <c r="C10" s="43" t="s">
        <v>36</v>
      </c>
      <c r="D10" s="43">
        <v>1250</v>
      </c>
      <c r="E10" s="44">
        <v>8.5</v>
      </c>
      <c r="F10" s="125">
        <f>E10*D10</f>
        <v>10625</v>
      </c>
    </row>
    <row r="11" spans="1:6" s="7" customFormat="1" ht="16.5" customHeight="1">
      <c r="A11" s="8">
        <v>3</v>
      </c>
      <c r="B11" s="9" t="s">
        <v>8</v>
      </c>
      <c r="C11" s="10" t="s">
        <v>1</v>
      </c>
      <c r="D11" s="10">
        <v>3.25</v>
      </c>
      <c r="E11" s="36">
        <v>6500</v>
      </c>
      <c r="F11" s="125">
        <f>E11*D11</f>
        <v>21125</v>
      </c>
    </row>
    <row r="12" spans="1:6" s="7" customFormat="1" ht="15" customHeight="1">
      <c r="A12" s="14">
        <v>4</v>
      </c>
      <c r="B12" s="15" t="s">
        <v>9</v>
      </c>
      <c r="C12" s="16" t="s">
        <v>1</v>
      </c>
      <c r="D12" s="16">
        <v>0.092</v>
      </c>
      <c r="E12" s="37">
        <v>6000</v>
      </c>
      <c r="F12" s="125">
        <f>E12*D12</f>
        <v>552</v>
      </c>
    </row>
    <row r="13" spans="1:6" s="7" customFormat="1" ht="15" customHeight="1" thickBot="1">
      <c r="A13" s="14">
        <v>5</v>
      </c>
      <c r="B13" s="15" t="s">
        <v>51</v>
      </c>
      <c r="C13" s="16" t="s">
        <v>70</v>
      </c>
      <c r="D13" s="16">
        <v>1</v>
      </c>
      <c r="E13" s="37">
        <v>3400</v>
      </c>
      <c r="F13" s="126">
        <f>E13*D13</f>
        <v>3400</v>
      </c>
    </row>
    <row r="14" spans="1:6" s="7" customFormat="1" ht="18" customHeight="1" thickBot="1">
      <c r="A14" s="78" t="s">
        <v>65</v>
      </c>
      <c r="B14" s="79"/>
      <c r="C14" s="79"/>
      <c r="D14" s="79"/>
      <c r="E14" s="80"/>
      <c r="F14" s="127">
        <f>SUM(F9:F13)</f>
        <v>455402</v>
      </c>
    </row>
    <row r="15" spans="1:6" s="7" customFormat="1" ht="17.25" customHeight="1" thickBot="1">
      <c r="A15" s="91" t="s">
        <v>64</v>
      </c>
      <c r="B15" s="92"/>
      <c r="C15" s="92"/>
      <c r="D15" s="92"/>
      <c r="E15" s="92"/>
      <c r="F15" s="93"/>
    </row>
    <row r="16" spans="1:6" s="7" customFormat="1" ht="15" customHeight="1">
      <c r="A16" s="18">
        <v>1</v>
      </c>
      <c r="B16" s="19" t="s">
        <v>26</v>
      </c>
      <c r="C16" s="20" t="s">
        <v>1</v>
      </c>
      <c r="D16" s="20">
        <v>55.96</v>
      </c>
      <c r="E16" s="51">
        <v>2800</v>
      </c>
      <c r="F16" s="130">
        <f>E16*D16</f>
        <v>156688</v>
      </c>
    </row>
    <row r="17" spans="1:6" s="7" customFormat="1" ht="15" customHeight="1" thickBot="1">
      <c r="A17" s="14">
        <v>2</v>
      </c>
      <c r="B17" s="15" t="s">
        <v>27</v>
      </c>
      <c r="C17" s="16" t="s">
        <v>1</v>
      </c>
      <c r="D17" s="16">
        <v>2.91</v>
      </c>
      <c r="E17" s="37">
        <v>5200</v>
      </c>
      <c r="F17" s="131">
        <f>E17*D17</f>
        <v>15132</v>
      </c>
    </row>
    <row r="18" spans="1:6" s="7" customFormat="1" ht="16.5" customHeight="1" thickBot="1">
      <c r="A18" s="52"/>
      <c r="B18" s="81" t="s">
        <v>66</v>
      </c>
      <c r="C18" s="79"/>
      <c r="D18" s="79"/>
      <c r="E18" s="80"/>
      <c r="F18" s="132">
        <f>SUM(F16:F17)</f>
        <v>171820</v>
      </c>
    </row>
    <row r="19" spans="1:6" s="7" customFormat="1" ht="18.75" customHeight="1" thickBot="1">
      <c r="A19" s="52"/>
      <c r="B19" s="85" t="s">
        <v>73</v>
      </c>
      <c r="C19" s="86"/>
      <c r="D19" s="86"/>
      <c r="E19" s="94"/>
      <c r="F19" s="133">
        <f>F18+F14</f>
        <v>627222</v>
      </c>
    </row>
    <row r="20" spans="1:6" s="7" customFormat="1" ht="9" customHeight="1" thickBot="1">
      <c r="A20" s="75"/>
      <c r="B20" s="76"/>
      <c r="C20" s="76"/>
      <c r="D20" s="76"/>
      <c r="E20" s="76"/>
      <c r="F20" s="77"/>
    </row>
    <row r="21" spans="1:6" s="7" customFormat="1" ht="18" customHeight="1" thickBot="1">
      <c r="A21" s="82" t="s">
        <v>67</v>
      </c>
      <c r="B21" s="83"/>
      <c r="C21" s="83"/>
      <c r="D21" s="83"/>
      <c r="E21" s="83"/>
      <c r="F21" s="84"/>
    </row>
    <row r="22" spans="1:6" s="7" customFormat="1" ht="19.5" customHeight="1" thickBot="1">
      <c r="A22" s="91" t="s">
        <v>63</v>
      </c>
      <c r="B22" s="92"/>
      <c r="C22" s="92"/>
      <c r="D22" s="92"/>
      <c r="E22" s="92"/>
      <c r="F22" s="93"/>
    </row>
    <row r="23" spans="1:6" s="7" customFormat="1" ht="18" customHeight="1">
      <c r="A23" s="18">
        <v>1</v>
      </c>
      <c r="B23" s="19" t="s">
        <v>10</v>
      </c>
      <c r="C23" s="20" t="s">
        <v>1</v>
      </c>
      <c r="D23" s="20">
        <v>2.56</v>
      </c>
      <c r="E23" s="51">
        <v>6500</v>
      </c>
      <c r="F23" s="134">
        <f aca="true" t="shared" si="0" ref="F23:F51">E23*D23</f>
        <v>16640</v>
      </c>
    </row>
    <row r="24" spans="1:6" s="7" customFormat="1" ht="18" customHeight="1">
      <c r="A24" s="8">
        <v>2</v>
      </c>
      <c r="B24" s="9" t="s">
        <v>11</v>
      </c>
      <c r="C24" s="10" t="s">
        <v>1</v>
      </c>
      <c r="D24" s="10">
        <v>1.84</v>
      </c>
      <c r="E24" s="36">
        <v>5700</v>
      </c>
      <c r="F24" s="125">
        <f t="shared" si="0"/>
        <v>10488</v>
      </c>
    </row>
    <row r="25" spans="1:6" s="7" customFormat="1" ht="18" customHeight="1">
      <c r="A25" s="8">
        <v>3</v>
      </c>
      <c r="B25" s="9" t="s">
        <v>17</v>
      </c>
      <c r="C25" s="10" t="s">
        <v>14</v>
      </c>
      <c r="D25" s="10">
        <v>60</v>
      </c>
      <c r="E25" s="36">
        <v>530</v>
      </c>
      <c r="F25" s="125">
        <f>E25*D25</f>
        <v>31800</v>
      </c>
    </row>
    <row r="26" spans="1:6" s="7" customFormat="1" ht="19.5" customHeight="1">
      <c r="A26" s="8">
        <v>4</v>
      </c>
      <c r="B26" s="9" t="s">
        <v>18</v>
      </c>
      <c r="C26" s="10" t="s">
        <v>19</v>
      </c>
      <c r="D26" s="10">
        <v>11</v>
      </c>
      <c r="E26" s="36">
        <v>480</v>
      </c>
      <c r="F26" s="125">
        <f>E26*D26</f>
        <v>5280</v>
      </c>
    </row>
    <row r="27" spans="1:6" s="7" customFormat="1" ht="16.5" customHeight="1" thickBot="1">
      <c r="A27" s="14">
        <v>5</v>
      </c>
      <c r="B27" s="15" t="s">
        <v>68</v>
      </c>
      <c r="C27" s="16" t="s">
        <v>4</v>
      </c>
      <c r="D27" s="16">
        <v>1</v>
      </c>
      <c r="E27" s="37">
        <v>2600</v>
      </c>
      <c r="F27" s="135">
        <f>E27*D27</f>
        <v>2600</v>
      </c>
    </row>
    <row r="28" spans="1:6" s="7" customFormat="1" ht="16.5" customHeight="1" thickBot="1">
      <c r="A28" s="52"/>
      <c r="B28" s="81" t="s">
        <v>65</v>
      </c>
      <c r="C28" s="79"/>
      <c r="D28" s="79"/>
      <c r="E28" s="80"/>
      <c r="F28" s="133">
        <f>SUM(F23:F27)</f>
        <v>66808</v>
      </c>
    </row>
    <row r="29" spans="1:6" s="7" customFormat="1" ht="16.5" customHeight="1" thickBot="1">
      <c r="A29" s="91" t="s">
        <v>64</v>
      </c>
      <c r="B29" s="92"/>
      <c r="C29" s="92"/>
      <c r="D29" s="92"/>
      <c r="E29" s="92"/>
      <c r="F29" s="93"/>
    </row>
    <row r="30" spans="1:6" s="7" customFormat="1" ht="33" customHeight="1" thickBot="1">
      <c r="A30" s="14">
        <v>1</v>
      </c>
      <c r="B30" s="15" t="s">
        <v>28</v>
      </c>
      <c r="C30" s="16" t="s">
        <v>5</v>
      </c>
      <c r="D30" s="16">
        <v>87.22</v>
      </c>
      <c r="E30" s="37">
        <v>720</v>
      </c>
      <c r="F30" s="136">
        <f>E30*D30</f>
        <v>62798.4</v>
      </c>
    </row>
    <row r="31" spans="1:6" s="7" customFormat="1" ht="16.5" customHeight="1" thickBot="1">
      <c r="A31" s="52"/>
      <c r="B31" s="81" t="s">
        <v>66</v>
      </c>
      <c r="C31" s="79"/>
      <c r="D31" s="79"/>
      <c r="E31" s="79"/>
      <c r="F31" s="133">
        <f>SUM(F30)</f>
        <v>62798.4</v>
      </c>
    </row>
    <row r="32" spans="1:6" s="7" customFormat="1" ht="16.5" customHeight="1" thickBot="1">
      <c r="A32" s="52"/>
      <c r="B32" s="85" t="s">
        <v>72</v>
      </c>
      <c r="C32" s="86"/>
      <c r="D32" s="86"/>
      <c r="E32" s="94"/>
      <c r="F32" s="133">
        <f>F31+F28</f>
        <v>129606.4</v>
      </c>
    </row>
    <row r="33" spans="1:6" s="7" customFormat="1" ht="10.5" customHeight="1" thickBot="1">
      <c r="A33" s="75"/>
      <c r="B33" s="76"/>
      <c r="C33" s="76"/>
      <c r="D33" s="76"/>
      <c r="E33" s="76"/>
      <c r="F33" s="77"/>
    </row>
    <row r="34" spans="1:6" s="7" customFormat="1" ht="20.25" customHeight="1" thickBot="1">
      <c r="A34" s="82" t="s">
        <v>71</v>
      </c>
      <c r="B34" s="83"/>
      <c r="C34" s="83"/>
      <c r="D34" s="83"/>
      <c r="E34" s="83"/>
      <c r="F34" s="84"/>
    </row>
    <row r="35" spans="1:6" s="7" customFormat="1" ht="18" customHeight="1" thickBot="1">
      <c r="A35" s="91" t="s">
        <v>74</v>
      </c>
      <c r="B35" s="92"/>
      <c r="C35" s="92"/>
      <c r="D35" s="92"/>
      <c r="E35" s="92"/>
      <c r="F35" s="93"/>
    </row>
    <row r="36" spans="1:6" s="13" customFormat="1" ht="18" customHeight="1">
      <c r="A36" s="18">
        <v>1</v>
      </c>
      <c r="B36" s="19" t="s">
        <v>42</v>
      </c>
      <c r="C36" s="20" t="s">
        <v>1</v>
      </c>
      <c r="D36" s="20">
        <v>0.598</v>
      </c>
      <c r="E36" s="51">
        <v>7000</v>
      </c>
      <c r="F36" s="124">
        <f t="shared" si="0"/>
        <v>4186</v>
      </c>
    </row>
    <row r="37" spans="1:6" s="7" customFormat="1" ht="15.75" customHeight="1">
      <c r="A37" s="8">
        <v>2</v>
      </c>
      <c r="B37" s="9" t="s">
        <v>12</v>
      </c>
      <c r="C37" s="10" t="s">
        <v>1</v>
      </c>
      <c r="D37" s="10">
        <v>2.288</v>
      </c>
      <c r="E37" s="36">
        <v>4800</v>
      </c>
      <c r="F37" s="125">
        <f t="shared" si="0"/>
        <v>10982.4</v>
      </c>
    </row>
    <row r="38" spans="1:6" s="7" customFormat="1" ht="14.25" customHeight="1">
      <c r="A38" s="8">
        <v>3</v>
      </c>
      <c r="B38" s="9" t="s">
        <v>13</v>
      </c>
      <c r="C38" s="10" t="s">
        <v>1</v>
      </c>
      <c r="D38" s="10">
        <v>2.53</v>
      </c>
      <c r="E38" s="36">
        <v>5700</v>
      </c>
      <c r="F38" s="125">
        <f t="shared" si="0"/>
        <v>14420.999999999998</v>
      </c>
    </row>
    <row r="39" spans="1:6" s="7" customFormat="1" ht="14.25" customHeight="1">
      <c r="A39" s="8">
        <v>4</v>
      </c>
      <c r="B39" s="9" t="s">
        <v>31</v>
      </c>
      <c r="C39" s="10" t="s">
        <v>1</v>
      </c>
      <c r="D39" s="10">
        <v>2.76</v>
      </c>
      <c r="E39" s="36">
        <v>4800</v>
      </c>
      <c r="F39" s="125">
        <f t="shared" si="0"/>
        <v>13247.999999999998</v>
      </c>
    </row>
    <row r="40" spans="1:6" s="7" customFormat="1" ht="13.5" customHeight="1">
      <c r="A40" s="8">
        <v>5</v>
      </c>
      <c r="B40" s="9" t="s">
        <v>30</v>
      </c>
      <c r="C40" s="10" t="s">
        <v>14</v>
      </c>
      <c r="D40" s="10">
        <v>31</v>
      </c>
      <c r="E40" s="36">
        <v>200</v>
      </c>
      <c r="F40" s="125">
        <f t="shared" si="0"/>
        <v>6200</v>
      </c>
    </row>
    <row r="41" spans="1:6" s="7" customFormat="1" ht="15" customHeight="1">
      <c r="A41" s="8">
        <v>6</v>
      </c>
      <c r="B41" s="9" t="s">
        <v>57</v>
      </c>
      <c r="C41" s="10" t="s">
        <v>1</v>
      </c>
      <c r="D41" s="10">
        <v>2.03</v>
      </c>
      <c r="E41" s="36">
        <v>12000</v>
      </c>
      <c r="F41" s="125">
        <f t="shared" si="0"/>
        <v>24359.999999999996</v>
      </c>
    </row>
    <row r="42" spans="1:6" s="7" customFormat="1" ht="15" customHeight="1">
      <c r="A42" s="8">
        <v>7</v>
      </c>
      <c r="B42" s="9" t="s">
        <v>15</v>
      </c>
      <c r="C42" s="10" t="s">
        <v>1</v>
      </c>
      <c r="D42" s="10">
        <v>31.16</v>
      </c>
      <c r="E42" s="36">
        <v>2400</v>
      </c>
      <c r="F42" s="125">
        <f t="shared" si="0"/>
        <v>74784</v>
      </c>
    </row>
    <row r="43" spans="1:6" s="7" customFormat="1" ht="15" customHeight="1">
      <c r="A43" s="8">
        <v>8</v>
      </c>
      <c r="B43" s="9" t="s">
        <v>16</v>
      </c>
      <c r="C43" s="10" t="s">
        <v>59</v>
      </c>
      <c r="D43" s="10">
        <v>4</v>
      </c>
      <c r="E43" s="36">
        <v>1500</v>
      </c>
      <c r="F43" s="125">
        <f t="shared" si="0"/>
        <v>6000</v>
      </c>
    </row>
    <row r="44" spans="1:6" s="7" customFormat="1" ht="15" customHeight="1">
      <c r="A44" s="8">
        <v>9</v>
      </c>
      <c r="B44" s="9" t="s">
        <v>40</v>
      </c>
      <c r="C44" s="10" t="s">
        <v>36</v>
      </c>
      <c r="D44" s="10">
        <v>83</v>
      </c>
      <c r="E44" s="36">
        <v>360</v>
      </c>
      <c r="F44" s="125">
        <f t="shared" si="0"/>
        <v>29880</v>
      </c>
    </row>
    <row r="45" spans="1:6" s="13" customFormat="1" ht="30.75" customHeight="1">
      <c r="A45" s="8">
        <v>10</v>
      </c>
      <c r="B45" s="9" t="s">
        <v>46</v>
      </c>
      <c r="C45" s="10" t="s">
        <v>4</v>
      </c>
      <c r="D45" s="10">
        <v>1</v>
      </c>
      <c r="E45" s="36">
        <v>67500</v>
      </c>
      <c r="F45" s="125">
        <f t="shared" si="0"/>
        <v>67500</v>
      </c>
    </row>
    <row r="46" spans="1:6" s="7" customFormat="1" ht="15" customHeight="1">
      <c r="A46" s="8">
        <v>11</v>
      </c>
      <c r="B46" s="9" t="s">
        <v>43</v>
      </c>
      <c r="C46" s="10" t="s">
        <v>19</v>
      </c>
      <c r="D46" s="10">
        <v>1</v>
      </c>
      <c r="E46" s="36">
        <v>8000</v>
      </c>
      <c r="F46" s="125">
        <f t="shared" si="0"/>
        <v>8000</v>
      </c>
    </row>
    <row r="47" spans="1:6" s="7" customFormat="1" ht="15" customHeight="1">
      <c r="A47" s="14">
        <v>12</v>
      </c>
      <c r="B47" s="15" t="s">
        <v>39</v>
      </c>
      <c r="C47" s="16" t="s">
        <v>19</v>
      </c>
      <c r="D47" s="16">
        <v>5</v>
      </c>
      <c r="E47" s="37">
        <v>2600</v>
      </c>
      <c r="F47" s="125">
        <f t="shared" si="0"/>
        <v>13000</v>
      </c>
    </row>
    <row r="48" spans="1:6" s="7" customFormat="1" ht="31.5" customHeight="1">
      <c r="A48" s="14">
        <v>13</v>
      </c>
      <c r="B48" s="15" t="s">
        <v>48</v>
      </c>
      <c r="C48" s="16" t="s">
        <v>4</v>
      </c>
      <c r="D48" s="16">
        <v>1</v>
      </c>
      <c r="E48" s="37">
        <v>32000</v>
      </c>
      <c r="F48" s="125">
        <f t="shared" si="0"/>
        <v>32000</v>
      </c>
    </row>
    <row r="49" spans="1:6" s="7" customFormat="1" ht="18" customHeight="1">
      <c r="A49" s="8">
        <v>14</v>
      </c>
      <c r="B49" s="9" t="s">
        <v>49</v>
      </c>
      <c r="C49" s="10" t="s">
        <v>1</v>
      </c>
      <c r="D49" s="10">
        <v>0.45</v>
      </c>
      <c r="E49" s="36">
        <v>12000</v>
      </c>
      <c r="F49" s="125">
        <f t="shared" si="0"/>
        <v>5400</v>
      </c>
    </row>
    <row r="50" spans="1:6" s="7" customFormat="1" ht="18" customHeight="1">
      <c r="A50" s="14">
        <v>15</v>
      </c>
      <c r="B50" s="15" t="s">
        <v>51</v>
      </c>
      <c r="C50" s="16" t="s">
        <v>4</v>
      </c>
      <c r="D50" s="16">
        <v>1</v>
      </c>
      <c r="E50" s="37">
        <v>9000</v>
      </c>
      <c r="F50" s="125">
        <f t="shared" si="0"/>
        <v>9000</v>
      </c>
    </row>
    <row r="51" spans="1:6" s="7" customFormat="1" ht="18" customHeight="1" thickBot="1">
      <c r="A51" s="14">
        <v>16</v>
      </c>
      <c r="B51" s="15" t="s">
        <v>53</v>
      </c>
      <c r="C51" s="16" t="s">
        <v>36</v>
      </c>
      <c r="D51" s="16">
        <v>172</v>
      </c>
      <c r="E51" s="37">
        <v>22</v>
      </c>
      <c r="F51" s="135">
        <f t="shared" si="0"/>
        <v>3784</v>
      </c>
    </row>
    <row r="52" spans="1:6" s="26" customFormat="1" ht="18" customHeight="1" thickBot="1">
      <c r="A52" s="64"/>
      <c r="B52" s="105" t="s">
        <v>75</v>
      </c>
      <c r="C52" s="106"/>
      <c r="D52" s="106"/>
      <c r="E52" s="106"/>
      <c r="F52" s="137">
        <f>SUM(F36:F51)</f>
        <v>322745.4</v>
      </c>
    </row>
    <row r="53" spans="1:6" s="26" customFormat="1" ht="18" customHeight="1" thickBot="1">
      <c r="A53" s="91" t="s">
        <v>64</v>
      </c>
      <c r="B53" s="92"/>
      <c r="C53" s="92"/>
      <c r="D53" s="92"/>
      <c r="E53" s="92"/>
      <c r="F53" s="93"/>
    </row>
    <row r="54" spans="1:6" s="26" customFormat="1" ht="18" customHeight="1">
      <c r="A54" s="67">
        <v>1</v>
      </c>
      <c r="B54" s="68" t="s">
        <v>50</v>
      </c>
      <c r="C54" s="69" t="s">
        <v>5</v>
      </c>
      <c r="D54" s="69">
        <v>19.75</v>
      </c>
      <c r="E54" s="70">
        <v>320</v>
      </c>
      <c r="F54" s="130">
        <f aca="true" t="shared" si="1" ref="F54:F63">E54*D54</f>
        <v>6320</v>
      </c>
    </row>
    <row r="55" spans="1:6" s="26" customFormat="1" ht="18" customHeight="1">
      <c r="A55" s="8">
        <v>2</v>
      </c>
      <c r="B55" s="9" t="s">
        <v>29</v>
      </c>
      <c r="C55" s="10" t="s">
        <v>5</v>
      </c>
      <c r="D55" s="10">
        <v>77.61</v>
      </c>
      <c r="E55" s="36">
        <v>200</v>
      </c>
      <c r="F55" s="138">
        <f t="shared" si="1"/>
        <v>15522</v>
      </c>
    </row>
    <row r="56" spans="1:6" s="26" customFormat="1" ht="18" customHeight="1">
      <c r="A56" s="8">
        <v>3</v>
      </c>
      <c r="B56" s="9" t="s">
        <v>32</v>
      </c>
      <c r="C56" s="10" t="s">
        <v>1</v>
      </c>
      <c r="D56" s="10">
        <v>31.16</v>
      </c>
      <c r="E56" s="36">
        <v>400</v>
      </c>
      <c r="F56" s="138">
        <f t="shared" si="1"/>
        <v>12464</v>
      </c>
    </row>
    <row r="57" spans="1:6" s="26" customFormat="1" ht="18" customHeight="1">
      <c r="A57" s="8">
        <v>4</v>
      </c>
      <c r="B57" s="9" t="s">
        <v>33</v>
      </c>
      <c r="C57" s="10" t="s">
        <v>5</v>
      </c>
      <c r="D57" s="10">
        <v>77.61</v>
      </c>
      <c r="E57" s="36">
        <v>220</v>
      </c>
      <c r="F57" s="138">
        <f t="shared" si="1"/>
        <v>17074.2</v>
      </c>
    </row>
    <row r="58" spans="1:6" s="26" customFormat="1" ht="21" customHeight="1">
      <c r="A58" s="8">
        <v>5</v>
      </c>
      <c r="B58" s="9" t="s">
        <v>34</v>
      </c>
      <c r="C58" s="10" t="s">
        <v>5</v>
      </c>
      <c r="D58" s="10">
        <v>89.4</v>
      </c>
      <c r="E58" s="36">
        <v>300</v>
      </c>
      <c r="F58" s="138">
        <f t="shared" si="1"/>
        <v>26820</v>
      </c>
    </row>
    <row r="59" spans="1:6" s="26" customFormat="1" ht="19.5" customHeight="1">
      <c r="A59" s="8">
        <v>6</v>
      </c>
      <c r="B59" s="9" t="s">
        <v>47</v>
      </c>
      <c r="C59" s="10" t="s">
        <v>19</v>
      </c>
      <c r="D59" s="10">
        <v>1</v>
      </c>
      <c r="E59" s="36">
        <v>20000</v>
      </c>
      <c r="F59" s="138">
        <f t="shared" si="1"/>
        <v>20000</v>
      </c>
    </row>
    <row r="60" spans="1:6" s="7" customFormat="1" ht="18.75" customHeight="1">
      <c r="A60" s="8">
        <v>7</v>
      </c>
      <c r="B60" s="9" t="s">
        <v>35</v>
      </c>
      <c r="C60" s="10" t="s">
        <v>36</v>
      </c>
      <c r="D60" s="10">
        <v>83</v>
      </c>
      <c r="E60" s="36">
        <v>320</v>
      </c>
      <c r="F60" s="138">
        <f t="shared" si="1"/>
        <v>26560</v>
      </c>
    </row>
    <row r="61" spans="1:6" s="7" customFormat="1" ht="16.5" customHeight="1">
      <c r="A61" s="8">
        <v>8</v>
      </c>
      <c r="B61" s="9" t="s">
        <v>54</v>
      </c>
      <c r="C61" s="10" t="s">
        <v>36</v>
      </c>
      <c r="D61" s="10">
        <v>172</v>
      </c>
      <c r="E61" s="36">
        <v>60</v>
      </c>
      <c r="F61" s="138">
        <f t="shared" si="1"/>
        <v>10320</v>
      </c>
    </row>
    <row r="62" spans="1:6" s="29" customFormat="1" ht="18" customHeight="1">
      <c r="A62" s="8">
        <v>9</v>
      </c>
      <c r="B62" s="9" t="s">
        <v>37</v>
      </c>
      <c r="C62" s="10" t="s">
        <v>19</v>
      </c>
      <c r="D62" s="10">
        <v>9</v>
      </c>
      <c r="E62" s="36">
        <v>1800</v>
      </c>
      <c r="F62" s="138">
        <f t="shared" si="1"/>
        <v>16200</v>
      </c>
    </row>
    <row r="63" spans="1:6" s="7" customFormat="1" ht="17.25" customHeight="1" thickBot="1">
      <c r="A63" s="14">
        <v>10</v>
      </c>
      <c r="B63" s="15" t="s">
        <v>38</v>
      </c>
      <c r="C63" s="16" t="s">
        <v>19</v>
      </c>
      <c r="D63" s="16">
        <v>6</v>
      </c>
      <c r="E63" s="37">
        <v>1800</v>
      </c>
      <c r="F63" s="139">
        <f t="shared" si="1"/>
        <v>10800</v>
      </c>
    </row>
    <row r="64" spans="1:6" s="7" customFormat="1" ht="15" customHeight="1" thickBot="1">
      <c r="A64" s="52"/>
      <c r="B64" s="79" t="s">
        <v>66</v>
      </c>
      <c r="C64" s="79"/>
      <c r="D64" s="79"/>
      <c r="E64" s="80"/>
      <c r="F64" s="140">
        <f>SUM(F54:F63)</f>
        <v>162080.2</v>
      </c>
    </row>
    <row r="65" spans="1:6" s="7" customFormat="1" ht="17.25" customHeight="1" thickBot="1">
      <c r="A65" s="73"/>
      <c r="B65" s="95" t="s">
        <v>76</v>
      </c>
      <c r="C65" s="96"/>
      <c r="D65" s="96"/>
      <c r="E65" s="97"/>
      <c r="F65" s="132">
        <f>F64+F52</f>
        <v>484825.60000000003</v>
      </c>
    </row>
    <row r="66" spans="1:6" s="144" customFormat="1" ht="21" thickBot="1">
      <c r="A66" s="141"/>
      <c r="B66" s="142" t="s">
        <v>6</v>
      </c>
      <c r="C66" s="142"/>
      <c r="D66" s="142"/>
      <c r="E66" s="142"/>
      <c r="F66" s="143">
        <f>F65+F32+F19+F5</f>
        <v>1405654</v>
      </c>
    </row>
    <row r="68" spans="2:6" ht="15.75" customHeight="1">
      <c r="B68" s="108" t="s">
        <v>58</v>
      </c>
      <c r="C68" s="109"/>
      <c r="D68" s="109"/>
      <c r="E68" s="109"/>
      <c r="F68" s="109"/>
    </row>
    <row r="69" spans="2:6" ht="15.75" customHeight="1">
      <c r="B69" s="103"/>
      <c r="C69" s="104"/>
      <c r="D69" s="104"/>
      <c r="E69" s="104"/>
      <c r="F69" s="104"/>
    </row>
    <row r="70" spans="2:6" ht="12.75">
      <c r="B70" s="102"/>
      <c r="C70" s="102"/>
      <c r="D70" s="102"/>
      <c r="E70" s="102"/>
      <c r="F70" s="102"/>
    </row>
    <row r="73" spans="1:6" ht="12.75">
      <c r="A73" s="1"/>
      <c r="B73" s="1"/>
      <c r="C73" s="1"/>
      <c r="D73" s="1"/>
      <c r="E73" s="1"/>
      <c r="F73" s="1"/>
    </row>
  </sheetData>
  <mergeCells count="25">
    <mergeCell ref="A14:E14"/>
    <mergeCell ref="B18:E18"/>
    <mergeCell ref="A21:F21"/>
    <mergeCell ref="B5:E5"/>
    <mergeCell ref="A8:F8"/>
    <mergeCell ref="A15:F15"/>
    <mergeCell ref="B19:E19"/>
    <mergeCell ref="B28:E28"/>
    <mergeCell ref="B31:E31"/>
    <mergeCell ref="B32:E32"/>
    <mergeCell ref="A34:F34"/>
    <mergeCell ref="B64:E64"/>
    <mergeCell ref="B65:E65"/>
    <mergeCell ref="A53:F53"/>
    <mergeCell ref="A35:F35"/>
    <mergeCell ref="A22:F22"/>
    <mergeCell ref="A7:F7"/>
    <mergeCell ref="A1:F1"/>
    <mergeCell ref="B70:F70"/>
    <mergeCell ref="B69:F69"/>
    <mergeCell ref="B52:E52"/>
    <mergeCell ref="A3:F3"/>
    <mergeCell ref="B66:E66"/>
    <mergeCell ref="B68:F68"/>
    <mergeCell ref="A29:F29"/>
  </mergeCells>
  <printOptions/>
  <pageMargins left="0.89" right="0.47" top="0.22" bottom="0.21" header="0.28" footer="0.21"/>
  <pageSetup horizontalDpi="600" verticalDpi="600" orientation="portrait" paperSize="9" scale="67" r:id="rId1"/>
  <rowBreaks count="1" manualBreakCount="1">
    <brk id="70" max="10" man="1"/>
  </rowBreaks>
  <colBreaks count="1" manualBreakCount="1">
    <brk id="6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F48" sqref="F48"/>
    </sheetView>
  </sheetViews>
  <sheetFormatPr defaultColWidth="9.00390625" defaultRowHeight="12.75"/>
  <cols>
    <col min="1" max="1" width="4.75390625" style="0" customWidth="1"/>
    <col min="2" max="2" width="53.00390625" style="0" customWidth="1"/>
    <col min="3" max="3" width="11.125" style="0" customWidth="1"/>
    <col min="4" max="4" width="11.00390625" style="0" customWidth="1"/>
    <col min="5" max="5" width="16.75390625" style="0" customWidth="1"/>
    <col min="6" max="6" width="21.25390625" style="0" customWidth="1"/>
  </cols>
  <sheetData>
    <row r="1" spans="1:6" s="34" customFormat="1" ht="164.25" customHeight="1" thickBot="1">
      <c r="A1" s="101" t="s">
        <v>55</v>
      </c>
      <c r="B1" s="101"/>
      <c r="C1" s="101"/>
      <c r="D1" s="101"/>
      <c r="E1" s="101"/>
      <c r="F1" s="101"/>
    </row>
    <row r="2" spans="1:6" s="6" customFormat="1" ht="35.25" customHeight="1" thickBot="1">
      <c r="A2" s="2" t="s">
        <v>2</v>
      </c>
      <c r="B2" s="3" t="s">
        <v>3</v>
      </c>
      <c r="C2" s="4" t="s">
        <v>7</v>
      </c>
      <c r="D2" s="4" t="s">
        <v>0</v>
      </c>
      <c r="E2" s="3" t="s">
        <v>45</v>
      </c>
      <c r="F2" s="5" t="s">
        <v>44</v>
      </c>
    </row>
    <row r="3" spans="1:6" s="7" customFormat="1" ht="15" customHeight="1">
      <c r="A3" s="114" t="s">
        <v>20</v>
      </c>
      <c r="B3" s="115"/>
      <c r="C3" s="115"/>
      <c r="D3" s="115"/>
      <c r="E3" s="115"/>
      <c r="F3" s="116"/>
    </row>
    <row r="4" spans="1:6" s="7" customFormat="1" ht="15" customHeight="1">
      <c r="A4" s="18">
        <v>1</v>
      </c>
      <c r="B4" s="19" t="s">
        <v>56</v>
      </c>
      <c r="C4" s="20" t="s">
        <v>1</v>
      </c>
      <c r="D4" s="20">
        <v>62.16</v>
      </c>
      <c r="E4" s="21">
        <v>7500</v>
      </c>
      <c r="F4" s="22">
        <f aca="true" t="shared" si="0" ref="F4:F27">E4*D4</f>
        <v>466200</v>
      </c>
    </row>
    <row r="5" spans="1:6" s="7" customFormat="1" ht="16.5" customHeight="1">
      <c r="A5" s="8">
        <v>2</v>
      </c>
      <c r="B5" s="9" t="s">
        <v>8</v>
      </c>
      <c r="C5" s="10" t="s">
        <v>1</v>
      </c>
      <c r="D5" s="10">
        <v>3.25</v>
      </c>
      <c r="E5" s="11">
        <v>6500</v>
      </c>
      <c r="F5" s="22">
        <f t="shared" si="0"/>
        <v>21125</v>
      </c>
    </row>
    <row r="6" spans="1:6" s="7" customFormat="1" ht="15" customHeight="1">
      <c r="A6" s="8">
        <v>3</v>
      </c>
      <c r="B6" s="9" t="s">
        <v>9</v>
      </c>
      <c r="C6" s="10" t="s">
        <v>1</v>
      </c>
      <c r="D6" s="10">
        <v>0.092</v>
      </c>
      <c r="E6" s="11">
        <v>6000</v>
      </c>
      <c r="F6" s="22">
        <f t="shared" si="0"/>
        <v>552</v>
      </c>
    </row>
    <row r="7" spans="1:6" s="7" customFormat="1" ht="15.75" customHeight="1">
      <c r="A7" s="8">
        <v>4</v>
      </c>
      <c r="B7" s="9" t="s">
        <v>10</v>
      </c>
      <c r="C7" s="10" t="s">
        <v>1</v>
      </c>
      <c r="D7" s="10">
        <v>2.56</v>
      </c>
      <c r="E7" s="11">
        <v>6500</v>
      </c>
      <c r="F7" s="22">
        <f t="shared" si="0"/>
        <v>16640</v>
      </c>
    </row>
    <row r="8" spans="1:6" s="7" customFormat="1" ht="16.5" customHeight="1">
      <c r="A8" s="8">
        <v>5</v>
      </c>
      <c r="B8" s="9" t="s">
        <v>11</v>
      </c>
      <c r="C8" s="10" t="s">
        <v>1</v>
      </c>
      <c r="D8" s="10">
        <v>1.84</v>
      </c>
      <c r="E8" s="11">
        <v>5700</v>
      </c>
      <c r="F8" s="22">
        <f t="shared" si="0"/>
        <v>10488</v>
      </c>
    </row>
    <row r="9" spans="1:6" s="13" customFormat="1" ht="18" customHeight="1">
      <c r="A9" s="8">
        <v>6</v>
      </c>
      <c r="B9" s="9" t="s">
        <v>42</v>
      </c>
      <c r="C9" s="10" t="s">
        <v>1</v>
      </c>
      <c r="D9" s="10">
        <v>0.598</v>
      </c>
      <c r="E9" s="11">
        <v>7000</v>
      </c>
      <c r="F9" s="22">
        <f t="shared" si="0"/>
        <v>4186</v>
      </c>
    </row>
    <row r="10" spans="1:6" s="7" customFormat="1" ht="15.75" customHeight="1">
      <c r="A10" s="8">
        <v>7</v>
      </c>
      <c r="B10" s="9" t="s">
        <v>12</v>
      </c>
      <c r="C10" s="10" t="s">
        <v>1</v>
      </c>
      <c r="D10" s="10">
        <v>2.288</v>
      </c>
      <c r="E10" s="11">
        <v>4800</v>
      </c>
      <c r="F10" s="22">
        <f t="shared" si="0"/>
        <v>10982.4</v>
      </c>
    </row>
    <row r="11" spans="1:6" s="7" customFormat="1" ht="14.25" customHeight="1">
      <c r="A11" s="8">
        <v>8</v>
      </c>
      <c r="B11" s="9" t="s">
        <v>13</v>
      </c>
      <c r="C11" s="10" t="s">
        <v>1</v>
      </c>
      <c r="D11" s="10">
        <v>2.53</v>
      </c>
      <c r="E11" s="11">
        <v>5700</v>
      </c>
      <c r="F11" s="22">
        <f t="shared" si="0"/>
        <v>14420.999999999998</v>
      </c>
    </row>
    <row r="12" spans="1:6" s="7" customFormat="1" ht="14.25" customHeight="1">
      <c r="A12" s="8">
        <v>9</v>
      </c>
      <c r="B12" s="9" t="s">
        <v>31</v>
      </c>
      <c r="C12" s="10" t="s">
        <v>1</v>
      </c>
      <c r="D12" s="10">
        <v>2.76</v>
      </c>
      <c r="E12" s="11">
        <v>4800</v>
      </c>
      <c r="F12" s="22">
        <f t="shared" si="0"/>
        <v>13247.999999999998</v>
      </c>
    </row>
    <row r="13" spans="1:6" s="7" customFormat="1" ht="13.5" customHeight="1">
      <c r="A13" s="8">
        <v>10</v>
      </c>
      <c r="B13" s="9" t="s">
        <v>30</v>
      </c>
      <c r="C13" s="10" t="s">
        <v>14</v>
      </c>
      <c r="D13" s="10">
        <v>31</v>
      </c>
      <c r="E13" s="11">
        <v>200</v>
      </c>
      <c r="F13" s="22">
        <f t="shared" si="0"/>
        <v>6200</v>
      </c>
    </row>
    <row r="14" spans="1:6" s="7" customFormat="1" ht="15" customHeight="1">
      <c r="A14" s="8">
        <v>11</v>
      </c>
      <c r="B14" s="9" t="s">
        <v>57</v>
      </c>
      <c r="C14" s="10" t="s">
        <v>1</v>
      </c>
      <c r="D14" s="10">
        <v>2.03</v>
      </c>
      <c r="E14" s="11">
        <v>12000</v>
      </c>
      <c r="F14" s="22">
        <f t="shared" si="0"/>
        <v>24359.999999999996</v>
      </c>
    </row>
    <row r="15" spans="1:6" s="7" customFormat="1" ht="15" customHeight="1">
      <c r="A15" s="8">
        <v>12</v>
      </c>
      <c r="B15" s="9" t="s">
        <v>15</v>
      </c>
      <c r="C15" s="10" t="s">
        <v>1</v>
      </c>
      <c r="D15" s="10">
        <v>31.16</v>
      </c>
      <c r="E15" s="11">
        <v>2400</v>
      </c>
      <c r="F15" s="22">
        <f t="shared" si="0"/>
        <v>74784</v>
      </c>
    </row>
    <row r="16" spans="1:6" s="7" customFormat="1" ht="15" customHeight="1">
      <c r="A16" s="8">
        <v>13</v>
      </c>
      <c r="B16" s="9" t="s">
        <v>16</v>
      </c>
      <c r="C16" s="10" t="s">
        <v>59</v>
      </c>
      <c r="D16" s="10">
        <v>4</v>
      </c>
      <c r="E16" s="11">
        <v>1500</v>
      </c>
      <c r="F16" s="22">
        <f t="shared" si="0"/>
        <v>6000</v>
      </c>
    </row>
    <row r="17" spans="1:6" s="7" customFormat="1" ht="15" customHeight="1">
      <c r="A17" s="8">
        <v>14</v>
      </c>
      <c r="B17" s="9" t="s">
        <v>17</v>
      </c>
      <c r="C17" s="10" t="s">
        <v>14</v>
      </c>
      <c r="D17" s="10">
        <v>60</v>
      </c>
      <c r="E17" s="11">
        <v>530</v>
      </c>
      <c r="F17" s="22">
        <f t="shared" si="0"/>
        <v>31800</v>
      </c>
    </row>
    <row r="18" spans="1:6" s="7" customFormat="1" ht="15" customHeight="1">
      <c r="A18" s="8">
        <v>15</v>
      </c>
      <c r="B18" s="9" t="s">
        <v>18</v>
      </c>
      <c r="C18" s="10" t="s">
        <v>19</v>
      </c>
      <c r="D18" s="10">
        <v>11</v>
      </c>
      <c r="E18" s="11">
        <v>480</v>
      </c>
      <c r="F18" s="22">
        <f t="shared" si="0"/>
        <v>5280</v>
      </c>
    </row>
    <row r="19" spans="1:6" s="7" customFormat="1" ht="15" customHeight="1">
      <c r="A19" s="8">
        <v>16</v>
      </c>
      <c r="B19" s="9" t="s">
        <v>40</v>
      </c>
      <c r="C19" s="10" t="s">
        <v>36</v>
      </c>
      <c r="D19" s="10">
        <v>83</v>
      </c>
      <c r="E19" s="11">
        <v>360</v>
      </c>
      <c r="F19" s="22">
        <f t="shared" si="0"/>
        <v>29880</v>
      </c>
    </row>
    <row r="20" spans="1:6" s="13" customFormat="1" ht="30.75" customHeight="1">
      <c r="A20" s="8">
        <v>17</v>
      </c>
      <c r="B20" s="9" t="s">
        <v>46</v>
      </c>
      <c r="C20" s="10" t="s">
        <v>4</v>
      </c>
      <c r="D20" s="10">
        <v>1</v>
      </c>
      <c r="E20" s="11">
        <v>67500</v>
      </c>
      <c r="F20" s="22">
        <f t="shared" si="0"/>
        <v>67500</v>
      </c>
    </row>
    <row r="21" spans="1:6" s="7" customFormat="1" ht="15" customHeight="1">
      <c r="A21" s="8">
        <v>18</v>
      </c>
      <c r="B21" s="9" t="s">
        <v>43</v>
      </c>
      <c r="C21" s="10" t="s">
        <v>19</v>
      </c>
      <c r="D21" s="10">
        <v>1</v>
      </c>
      <c r="E21" s="11">
        <v>8000</v>
      </c>
      <c r="F21" s="22">
        <f t="shared" si="0"/>
        <v>8000</v>
      </c>
    </row>
    <row r="22" spans="1:6" s="7" customFormat="1" ht="15" customHeight="1">
      <c r="A22" s="14">
        <v>19</v>
      </c>
      <c r="B22" s="15" t="s">
        <v>39</v>
      </c>
      <c r="C22" s="16" t="s">
        <v>19</v>
      </c>
      <c r="D22" s="16">
        <v>5</v>
      </c>
      <c r="E22" s="23">
        <v>2600</v>
      </c>
      <c r="F22" s="22">
        <f t="shared" si="0"/>
        <v>13000</v>
      </c>
    </row>
    <row r="23" spans="1:6" s="7" customFormat="1" ht="31.5" customHeight="1">
      <c r="A23" s="14">
        <v>20</v>
      </c>
      <c r="B23" s="15" t="s">
        <v>48</v>
      </c>
      <c r="C23" s="16" t="s">
        <v>4</v>
      </c>
      <c r="D23" s="16">
        <v>1</v>
      </c>
      <c r="E23" s="23">
        <v>32000</v>
      </c>
      <c r="F23" s="22">
        <f t="shared" si="0"/>
        <v>32000</v>
      </c>
    </row>
    <row r="24" spans="1:6" s="7" customFormat="1" ht="18" customHeight="1">
      <c r="A24" s="8">
        <v>21</v>
      </c>
      <c r="B24" s="9" t="s">
        <v>49</v>
      </c>
      <c r="C24" s="10" t="s">
        <v>1</v>
      </c>
      <c r="D24" s="10">
        <v>0.45</v>
      </c>
      <c r="E24" s="11">
        <v>12000</v>
      </c>
      <c r="F24" s="22">
        <f t="shared" si="0"/>
        <v>5400</v>
      </c>
    </row>
    <row r="25" spans="1:6" s="7" customFormat="1" ht="18" customHeight="1">
      <c r="A25" s="14">
        <v>22</v>
      </c>
      <c r="B25" s="15" t="s">
        <v>51</v>
      </c>
      <c r="C25" s="16" t="s">
        <v>4</v>
      </c>
      <c r="D25" s="16">
        <v>1</v>
      </c>
      <c r="E25" s="23">
        <v>12000</v>
      </c>
      <c r="F25" s="22">
        <f t="shared" si="0"/>
        <v>12000</v>
      </c>
    </row>
    <row r="26" spans="1:6" s="7" customFormat="1" ht="18" customHeight="1">
      <c r="A26" s="8">
        <v>23</v>
      </c>
      <c r="B26" s="9" t="s">
        <v>53</v>
      </c>
      <c r="C26" s="10" t="s">
        <v>36</v>
      </c>
      <c r="D26" s="10">
        <v>172</v>
      </c>
      <c r="E26" s="11">
        <v>22</v>
      </c>
      <c r="F26" s="22">
        <f t="shared" si="0"/>
        <v>3784</v>
      </c>
    </row>
    <row r="27" spans="1:6" s="7" customFormat="1" ht="18" customHeight="1">
      <c r="A27" s="8">
        <v>24</v>
      </c>
      <c r="B27" s="9" t="s">
        <v>52</v>
      </c>
      <c r="C27" s="10" t="s">
        <v>4</v>
      </c>
      <c r="D27" s="10">
        <v>1</v>
      </c>
      <c r="E27" s="11">
        <v>14000</v>
      </c>
      <c r="F27" s="22">
        <f t="shared" si="0"/>
        <v>14000</v>
      </c>
    </row>
    <row r="28" spans="1:6" s="26" customFormat="1" ht="15" customHeight="1" thickBot="1">
      <c r="A28" s="24"/>
      <c r="B28" s="111" t="s">
        <v>21</v>
      </c>
      <c r="C28" s="112"/>
      <c r="D28" s="112"/>
      <c r="E28" s="113"/>
      <c r="F28" s="25">
        <f>SUM(F4:F27)</f>
        <v>891830.4</v>
      </c>
    </row>
    <row r="29" spans="1:6" s="7" customFormat="1" ht="15" customHeight="1">
      <c r="A29" s="114" t="s">
        <v>22</v>
      </c>
      <c r="B29" s="115"/>
      <c r="C29" s="115"/>
      <c r="D29" s="115"/>
      <c r="E29" s="115"/>
      <c r="F29" s="116"/>
    </row>
    <row r="30" spans="1:6" s="7" customFormat="1" ht="15" customHeight="1">
      <c r="A30" s="8">
        <v>1</v>
      </c>
      <c r="B30" s="9" t="s">
        <v>23</v>
      </c>
      <c r="C30" s="10" t="s">
        <v>4</v>
      </c>
      <c r="D30" s="10">
        <v>1</v>
      </c>
      <c r="E30" s="11">
        <v>164000</v>
      </c>
      <c r="F30" s="12">
        <f>E30*D30</f>
        <v>164000</v>
      </c>
    </row>
    <row r="31" spans="1:6" s="29" customFormat="1" ht="15" customHeight="1" thickBot="1">
      <c r="A31" s="31"/>
      <c r="B31" s="118" t="s">
        <v>25</v>
      </c>
      <c r="C31" s="119"/>
      <c r="D31" s="119"/>
      <c r="E31" s="120"/>
      <c r="F31" s="25">
        <f>SUM(F30)</f>
        <v>164000</v>
      </c>
    </row>
    <row r="32" spans="1:6" s="7" customFormat="1" ht="15" customHeight="1">
      <c r="A32" s="114" t="s">
        <v>24</v>
      </c>
      <c r="B32" s="115"/>
      <c r="C32" s="115"/>
      <c r="D32" s="115"/>
      <c r="E32" s="115"/>
      <c r="F32" s="116"/>
    </row>
    <row r="33" spans="1:6" s="7" customFormat="1" ht="15" customHeight="1">
      <c r="A33" s="18">
        <v>1</v>
      </c>
      <c r="B33" s="19" t="s">
        <v>26</v>
      </c>
      <c r="C33" s="20" t="s">
        <v>1</v>
      </c>
      <c r="D33" s="20">
        <v>62.16</v>
      </c>
      <c r="E33" s="21">
        <v>2800</v>
      </c>
      <c r="F33" s="22">
        <f aca="true" t="shared" si="1" ref="F33:F45">E33*D33</f>
        <v>174048</v>
      </c>
    </row>
    <row r="34" spans="1:6" s="7" customFormat="1" ht="15" customHeight="1">
      <c r="A34" s="8">
        <v>2</v>
      </c>
      <c r="B34" s="9" t="s">
        <v>27</v>
      </c>
      <c r="C34" s="10" t="s">
        <v>1</v>
      </c>
      <c r="D34" s="10">
        <v>2.91</v>
      </c>
      <c r="E34" s="11">
        <v>5200</v>
      </c>
      <c r="F34" s="22">
        <f t="shared" si="1"/>
        <v>15132</v>
      </c>
    </row>
    <row r="35" spans="1:6" s="7" customFormat="1" ht="29.25" customHeight="1">
      <c r="A35" s="8">
        <v>3</v>
      </c>
      <c r="B35" s="9" t="s">
        <v>28</v>
      </c>
      <c r="C35" s="10" t="s">
        <v>5</v>
      </c>
      <c r="D35" s="10">
        <v>87.22</v>
      </c>
      <c r="E35" s="11">
        <v>720</v>
      </c>
      <c r="F35" s="22">
        <f t="shared" si="1"/>
        <v>62798.4</v>
      </c>
    </row>
    <row r="36" spans="1:6" s="7" customFormat="1" ht="15.75" customHeight="1">
      <c r="A36" s="8">
        <v>4</v>
      </c>
      <c r="B36" s="9" t="s">
        <v>50</v>
      </c>
      <c r="C36" s="10" t="s">
        <v>5</v>
      </c>
      <c r="D36" s="10">
        <v>19.75</v>
      </c>
      <c r="E36" s="11">
        <v>320</v>
      </c>
      <c r="F36" s="22">
        <f>E36*D36</f>
        <v>6320</v>
      </c>
    </row>
    <row r="37" spans="1:6" s="7" customFormat="1" ht="15" customHeight="1">
      <c r="A37" s="8">
        <v>5</v>
      </c>
      <c r="B37" s="9" t="s">
        <v>29</v>
      </c>
      <c r="C37" s="10" t="s">
        <v>5</v>
      </c>
      <c r="D37" s="10">
        <v>77.61</v>
      </c>
      <c r="E37" s="11">
        <v>200</v>
      </c>
      <c r="F37" s="22">
        <f t="shared" si="1"/>
        <v>15522</v>
      </c>
    </row>
    <row r="38" spans="1:6" s="7" customFormat="1" ht="15" customHeight="1">
      <c r="A38" s="8">
        <v>6</v>
      </c>
      <c r="B38" s="9" t="s">
        <v>32</v>
      </c>
      <c r="C38" s="10" t="s">
        <v>1</v>
      </c>
      <c r="D38" s="10">
        <v>31.16</v>
      </c>
      <c r="E38" s="11">
        <v>400</v>
      </c>
      <c r="F38" s="22">
        <f t="shared" si="1"/>
        <v>12464</v>
      </c>
    </row>
    <row r="39" spans="1:6" s="7" customFormat="1" ht="15" customHeight="1">
      <c r="A39" s="8">
        <v>7</v>
      </c>
      <c r="B39" s="9" t="s">
        <v>33</v>
      </c>
      <c r="C39" s="10" t="s">
        <v>5</v>
      </c>
      <c r="D39" s="10">
        <v>77.61</v>
      </c>
      <c r="E39" s="11">
        <v>220</v>
      </c>
      <c r="F39" s="22">
        <f t="shared" si="1"/>
        <v>17074.2</v>
      </c>
    </row>
    <row r="40" spans="1:6" s="7" customFormat="1" ht="16.5" customHeight="1">
      <c r="A40" s="8">
        <v>8</v>
      </c>
      <c r="B40" s="9" t="s">
        <v>34</v>
      </c>
      <c r="C40" s="10" t="s">
        <v>5</v>
      </c>
      <c r="D40" s="10">
        <v>89.4</v>
      </c>
      <c r="E40" s="11">
        <v>300</v>
      </c>
      <c r="F40" s="22">
        <f t="shared" si="1"/>
        <v>26820</v>
      </c>
    </row>
    <row r="41" spans="1:6" s="7" customFormat="1" ht="16.5" customHeight="1">
      <c r="A41" s="8">
        <v>9</v>
      </c>
      <c r="B41" s="9" t="s">
        <v>47</v>
      </c>
      <c r="C41" s="10" t="s">
        <v>19</v>
      </c>
      <c r="D41" s="10">
        <v>1</v>
      </c>
      <c r="E41" s="11">
        <v>20000</v>
      </c>
      <c r="F41" s="22">
        <f t="shared" si="1"/>
        <v>20000</v>
      </c>
    </row>
    <row r="42" spans="1:6" s="7" customFormat="1" ht="16.5" customHeight="1">
      <c r="A42" s="8">
        <v>10</v>
      </c>
      <c r="B42" s="9" t="s">
        <v>35</v>
      </c>
      <c r="C42" s="10" t="s">
        <v>36</v>
      </c>
      <c r="D42" s="10">
        <v>83</v>
      </c>
      <c r="E42" s="11">
        <v>320</v>
      </c>
      <c r="F42" s="22">
        <f t="shared" si="1"/>
        <v>26560</v>
      </c>
    </row>
    <row r="43" spans="1:6" s="7" customFormat="1" ht="16.5" customHeight="1">
      <c r="A43" s="8">
        <v>11</v>
      </c>
      <c r="B43" s="9" t="s">
        <v>54</v>
      </c>
      <c r="C43" s="10" t="s">
        <v>36</v>
      </c>
      <c r="D43" s="10">
        <v>172</v>
      </c>
      <c r="E43" s="11">
        <v>60</v>
      </c>
      <c r="F43" s="22">
        <f t="shared" si="1"/>
        <v>10320</v>
      </c>
    </row>
    <row r="44" spans="1:6" s="7" customFormat="1" ht="16.5" customHeight="1">
      <c r="A44" s="8">
        <v>12</v>
      </c>
      <c r="B44" s="9" t="s">
        <v>37</v>
      </c>
      <c r="C44" s="10" t="s">
        <v>19</v>
      </c>
      <c r="D44" s="10">
        <v>9</v>
      </c>
      <c r="E44" s="11">
        <v>1800</v>
      </c>
      <c r="F44" s="22">
        <f t="shared" si="1"/>
        <v>16200</v>
      </c>
    </row>
    <row r="45" spans="1:6" s="7" customFormat="1" ht="16.5" customHeight="1" thickBot="1">
      <c r="A45" s="14">
        <v>13</v>
      </c>
      <c r="B45" s="15" t="s">
        <v>38</v>
      </c>
      <c r="C45" s="16" t="s">
        <v>19</v>
      </c>
      <c r="D45" s="16">
        <v>6</v>
      </c>
      <c r="E45" s="23">
        <v>1800</v>
      </c>
      <c r="F45" s="17">
        <f t="shared" si="1"/>
        <v>10800</v>
      </c>
    </row>
    <row r="46" spans="1:6" s="26" customFormat="1" ht="16.5" customHeight="1" thickBot="1">
      <c r="A46" s="27"/>
      <c r="B46" s="121" t="s">
        <v>41</v>
      </c>
      <c r="C46" s="122"/>
      <c r="D46" s="122"/>
      <c r="E46" s="123"/>
      <c r="F46" s="28">
        <f>SUM(F33:F45)</f>
        <v>414058.60000000003</v>
      </c>
    </row>
    <row r="47" spans="1:6" s="30" customFormat="1" ht="19.5" thickBot="1">
      <c r="A47" s="32"/>
      <c r="B47" s="117" t="s">
        <v>6</v>
      </c>
      <c r="C47" s="117"/>
      <c r="D47" s="117"/>
      <c r="E47" s="117"/>
      <c r="F47" s="33">
        <f>F46+F31+F28</f>
        <v>1469889</v>
      </c>
    </row>
    <row r="49" spans="2:6" ht="15.75" customHeight="1">
      <c r="B49" s="108" t="s">
        <v>58</v>
      </c>
      <c r="C49" s="109"/>
      <c r="D49" s="109"/>
      <c r="E49" s="109"/>
      <c r="F49" s="109"/>
    </row>
    <row r="50" spans="2:6" ht="15.75" customHeight="1">
      <c r="B50" s="103"/>
      <c r="C50" s="110"/>
      <c r="D50" s="110"/>
      <c r="E50" s="110"/>
      <c r="F50" s="110"/>
    </row>
    <row r="51" spans="2:6" ht="12.75">
      <c r="B51" s="102"/>
      <c r="C51" s="102"/>
      <c r="D51" s="102"/>
      <c r="E51" s="102"/>
      <c r="F51" s="102"/>
    </row>
    <row r="54" spans="1:6" ht="12.75">
      <c r="A54" s="1"/>
      <c r="B54" s="1"/>
      <c r="C54" s="1"/>
      <c r="D54" s="1"/>
      <c r="E54" s="1"/>
      <c r="F54" s="1"/>
    </row>
  </sheetData>
  <mergeCells count="11">
    <mergeCell ref="A1:F1"/>
    <mergeCell ref="B51:F51"/>
    <mergeCell ref="B50:F50"/>
    <mergeCell ref="B28:E28"/>
    <mergeCell ref="A3:F3"/>
    <mergeCell ref="A29:F29"/>
    <mergeCell ref="B47:E47"/>
    <mergeCell ref="B49:F49"/>
    <mergeCell ref="B31:E31"/>
    <mergeCell ref="B46:E46"/>
    <mergeCell ref="A32:F32"/>
  </mergeCells>
  <printOptions/>
  <pageMargins left="0.75" right="0.75" top="0.53" bottom="0.48" header="0.5" footer="0.5"/>
  <pageSetup horizontalDpi="600" verticalDpi="600" orientation="portrait" paperSize="9" scale="73" r:id="rId2"/>
  <rowBreaks count="1" manualBreakCount="1">
    <brk id="5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2013-10-10T08:39:07Z</cp:lastPrinted>
  <dcterms:created xsi:type="dcterms:W3CDTF">2009-01-09T15:27:01Z</dcterms:created>
  <dcterms:modified xsi:type="dcterms:W3CDTF">2013-10-10T08:39:08Z</dcterms:modified>
  <cp:category/>
  <cp:version/>
  <cp:contentType/>
  <cp:contentStatus/>
</cp:coreProperties>
</file>